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050" windowHeight="6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<sst xmlns="http://schemas.openxmlformats.org/spreadsheetml/2006/main" count="76" uniqueCount="39">
  <si>
    <t>ประเภทโครงการ</t>
  </si>
  <si>
    <t>บริหารและจัดการศึกษา</t>
  </si>
  <si>
    <t>วิจัย</t>
  </si>
  <si>
    <t>บริการสาธารณสุข</t>
  </si>
  <si>
    <t>รวม</t>
  </si>
  <si>
    <t>จำนวนโครงการ</t>
  </si>
  <si>
    <t>ร้อยละของจำนวนโครงการในแผนงาน</t>
  </si>
  <si>
    <t>รัอยละของจำนวนโครงการทั้งหมด</t>
  </si>
  <si>
    <t>จำนวนโครงการตามแผน</t>
  </si>
  <si>
    <t>โครงการที่ดำเนินการแล้วเสร็จ</t>
  </si>
  <si>
    <t>โครงการที่อยู่ในช่วงดำเนินการ</t>
  </si>
  <si>
    <t>และเป็นไปตามแผนดำเนินงาน</t>
  </si>
  <si>
    <t>โครงการที่เลื่อน/ไม่เป็นไปตาม</t>
  </si>
  <si>
    <t>แผนดำเนินงาน</t>
  </si>
  <si>
    <t>โครงการที่ระงับการดำเนินการ</t>
  </si>
  <si>
    <t>โครงการที่ยังไม่ถึงระยะเวลา</t>
  </si>
  <si>
    <t>จัดโครงการ</t>
  </si>
  <si>
    <t xml:space="preserve"> -</t>
  </si>
  <si>
    <t>บริหารและจัดการ</t>
  </si>
  <si>
    <t>โครงการที่ดำเนินการแล้วเสร็จ (บริหารจัดการ)</t>
  </si>
  <si>
    <t>โครงการที่ดำเนินการแล้วเสร็จ (วิจัย)</t>
  </si>
  <si>
    <t>โครงการที่ดำเนินการแล้วเสร็จ (บริการสาธารณสุข)</t>
  </si>
  <si>
    <t>โครงการที่อยู่ในช่วงดำเนินการ (บริหารจัดการ)</t>
  </si>
  <si>
    <t>โครงการที่อยู่ในช่วงดำเนินการ (วิจัย)</t>
  </si>
  <si>
    <t>โครงการที่อยู่ในช่วงดำเนินการ (บริการสาธารณสุข)</t>
  </si>
  <si>
    <t>โครงการที่ยังไม่ถึงระยะเวลาจัดโครงการ</t>
  </si>
  <si>
    <t>โครงการที่เลื่อนการดำเนินการ</t>
  </si>
  <si>
    <t>โครงการที่ดำเนินการเสร็จสิ้นแล้ว</t>
  </si>
  <si>
    <t>โครงการที่ยังไม่ถึงระยะเวลาจัดโครงการ (บริหารจัดการ)</t>
  </si>
  <si>
    <t>โครงการที่ยังไม่ถึงระยะเวลาจัดโครงการ (วิจัย)</t>
  </si>
  <si>
    <t>โครงการที่เลื่อน/ไม่เป็นไปตามแผนดำเนินงาน (บริหารจัดการ)</t>
  </si>
  <si>
    <t>โครงการที่เลื่อน/ไม่เป็นไปตามแผนดำเนินงาน (บริการสาธารณสุข)</t>
  </si>
  <si>
    <t>โครงการที่ยังไม่ถึงระยะเวลาจัดโครงการ (บริการสาธารณสุข)</t>
  </si>
  <si>
    <t xml:space="preserve"> - </t>
  </si>
  <si>
    <t xml:space="preserve">  -</t>
  </si>
  <si>
    <t>กราฟสรุปการดำเนินการตามแผนปฏิบัติการประจำปี 2550 (ตามร้อยละของจำนวนโครงการทั้งหมด)</t>
  </si>
  <si>
    <t>ครั้งที่ 1 (ตุลาคม - ธันวาคม 2549)</t>
  </si>
  <si>
    <t>กราฟสรุปการดำเนินการตามแผนปฏิบัติการประจำปี 2550 (ตามร้อยละของจำนวนโครงการในแผนงาน)</t>
  </si>
  <si>
    <t>ตารางสรุปการติดตามและประเมินผลแผนปฏิบัติการประจำปี 2550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</si>
</sst>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&quot;$&quot;#,##0.0_);\(&quot;$&quot;#,##0.0\)"/>
    <numFmt numFmtId="201" formatCode="&quot;$&quot;#,##0.000_);\(&quot;$&quot;#,##0.000\)"/>
    <numFmt numFmtId="202" formatCode="&quot;$&quot;#,##0.0000_);\(&quot;$&quot;#,##0.0000\)"/>
    <numFmt numFmtId="203" formatCode="&quot;$&quot;#,##0.00000_);\(&quot;$&quot;#,##0.00000\)"/>
    <numFmt numFmtId="204" formatCode="&quot;$&quot;#,##0.000000_);\(&quot;$&quot;#,##0.000000\)"/>
    <numFmt numFmtId="205" formatCode="0.000"/>
    <numFmt numFmtId="206" formatCode="0.0000"/>
    <numFmt numFmtId="207" formatCode="0.00000"/>
  </numFmts>
  <fonts count="8">
    <font>
      <sz val="14"/>
      <name val="Cordia New"/>
      <family val="0"/>
    </font>
    <font>
      <sz val="8"/>
      <name val="Cordia New"/>
      <family val="0"/>
    </font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8"/>
      <name val="Arial"/>
      <family val="0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99" fontId="4" fillId="0" borderId="2" xfId="0" applyNumberFormat="1" applyFont="1" applyBorder="1" applyAlignment="1">
      <alignment horizontal="center" vertical="center"/>
    </xf>
    <xf numFmtId="199" fontId="4" fillId="0" borderId="1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โครงการที่ยังไม่ถึงระยะเวลาจัดโครงการ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;-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>
                <c:ptCount val="3"/>
                <c:pt idx="0">
                  <c:v>บริหารและจัดการ</c:v>
                </c:pt>
                <c:pt idx="1">
                  <c:v>วิจัย</c:v>
                </c:pt>
                <c:pt idx="2">
                  <c:v>บริการสาธารณสุข</c:v>
                </c:pt>
              </c:strCache>
            </c:strRef>
          </c:cat>
          <c:val>
            <c:numRef>
              <c:f>Sheet2!$B$2:$D$2</c:f>
              <c:numCache>
                <c:ptCount val="3"/>
                <c:pt idx="0">
                  <c:v>33.33</c:v>
                </c:pt>
                <c:pt idx="1">
                  <c:v>7</c:v>
                </c:pt>
                <c:pt idx="2">
                  <c:v>16.67</c:v>
                </c:pt>
              </c:numCache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โครงการที่เลื่อนการดำเนินการ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#,##0;-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#,##0;-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>
                <c:ptCount val="3"/>
                <c:pt idx="0">
                  <c:v>บริหารและจัดการ</c:v>
                </c:pt>
                <c:pt idx="1">
                  <c:v>วิจัย</c:v>
                </c:pt>
                <c:pt idx="2">
                  <c:v>บริการสาธารณสุข</c:v>
                </c:pt>
              </c:strCache>
            </c:strRef>
          </c:cat>
          <c:val>
            <c:numRef>
              <c:f>Sheet2!$B$3:$D$3</c:f>
              <c:numCache>
                <c:ptCount val="3"/>
                <c:pt idx="0">
                  <c:v>3.03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โครงการที่อยู่ในช่วงดำเนินการ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>
                <c:ptCount val="3"/>
                <c:pt idx="0">
                  <c:v>บริหารและจัดการ</c:v>
                </c:pt>
                <c:pt idx="1">
                  <c:v>วิจัย</c:v>
                </c:pt>
                <c:pt idx="2">
                  <c:v>บริการสาธารณสุข</c:v>
                </c:pt>
              </c:strCache>
            </c:strRef>
          </c:cat>
          <c:val>
            <c:numRef>
              <c:f>Sheet2!$B$4:$D$4</c:f>
              <c:numCache>
                <c:ptCount val="3"/>
                <c:pt idx="0">
                  <c:v>50</c:v>
                </c:pt>
                <c:pt idx="1">
                  <c:v>92.86</c:v>
                </c:pt>
                <c:pt idx="2">
                  <c:v>50</c:v>
                </c:pt>
              </c:numCache>
            </c:numRef>
          </c:val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โครงการที่ดำเนินการเสร็จสิ้นแล้ว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#,##0;-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#,##0;-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>
                <c:ptCount val="3"/>
                <c:pt idx="0">
                  <c:v>บริหารและจัดการ</c:v>
                </c:pt>
                <c:pt idx="1">
                  <c:v>วิจัย</c:v>
                </c:pt>
                <c:pt idx="2">
                  <c:v>บริการสาธารณสุข</c:v>
                </c:pt>
              </c:strCache>
            </c:strRef>
          </c:cat>
          <c:val>
            <c:numRef>
              <c:f>Sheet2!$B$5:$D$5</c:f>
              <c:numCache>
                <c:ptCount val="3"/>
                <c:pt idx="0">
                  <c:v>13.64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Sheet2!$A$6</c:f>
              <c:strCache>
                <c:ptCount val="1"/>
                <c:pt idx="0">
                  <c:v>โครงการที่ระงับการดำเนินการ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>
                <c:ptCount val="3"/>
                <c:pt idx="0">
                  <c:v>บริหารและจัดการ</c:v>
                </c:pt>
                <c:pt idx="1">
                  <c:v>วิจัย</c:v>
                </c:pt>
                <c:pt idx="2">
                  <c:v>บริการสาธารณสุข</c:v>
                </c:pt>
              </c:strCache>
            </c:strRef>
          </c:cat>
          <c:val>
            <c:numRef>
              <c:f>Sheet2!$B$6:$D$6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33</c:v>
                </c:pt>
              </c:numCache>
            </c:numRef>
          </c:val>
        </c:ser>
        <c:overlap val="100"/>
        <c:axId val="37575738"/>
        <c:axId val="2637323"/>
      </c:bar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637323"/>
        <c:crosses val="autoZero"/>
        <c:auto val="1"/>
        <c:lblOffset val="100"/>
        <c:noMultiLvlLbl val="0"/>
      </c:catAx>
      <c:valAx>
        <c:axId val="2637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7575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082"/>
          <c:w val="0.56175"/>
          <c:h val="0.83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Sheet2!$A$14:$A$25</c:f>
              <c:strCache>
                <c:ptCount val="12"/>
                <c:pt idx="0">
                  <c:v>โครงการที่ดำเนินการแล้วเสร็จ (บริหารจัดการ)</c:v>
                </c:pt>
                <c:pt idx="1">
                  <c:v>โครงการที่อยู่ในช่วงดำเนินการ (บริหารจัดการ)</c:v>
                </c:pt>
                <c:pt idx="2">
                  <c:v>โครงการที่เลื่อน/ไม่เป็นไปตามแผนดำเนินงาน (บริหารจัดการ)</c:v>
                </c:pt>
                <c:pt idx="3">
                  <c:v>โครงการที่ยังไม่ถึงระยะเวลาจัดโครงการ (บริหารจัดการ)</c:v>
                </c:pt>
                <c:pt idx="4">
                  <c:v>โครงการที่ดำเนินการแล้วเสร็จ (วิจัย)</c:v>
                </c:pt>
                <c:pt idx="5">
                  <c:v>โครงการที่อยู่ในช่วงดำเนินการ (วิจัย)</c:v>
                </c:pt>
                <c:pt idx="6">
                  <c:v>โครงการที่ยังไม่ถึงระยะเวลาจัดโครงการ (วิจัย)</c:v>
                </c:pt>
                <c:pt idx="7">
                  <c:v>โครงการที่ดำเนินการแล้วเสร็จ (บริการสาธารณสุข)</c:v>
                </c:pt>
                <c:pt idx="8">
                  <c:v>โครงการที่อยู่ในช่วงดำเนินการ (บริการสาธารณสุข)</c:v>
                </c:pt>
                <c:pt idx="9">
                  <c:v>โครงการที่เลื่อน/ไม่เป็นไปตามแผนดำเนินงาน (บริการสาธารณสุข)</c:v>
                </c:pt>
                <c:pt idx="10">
                  <c:v>โครงการที่ยังไม่ถึงระยะเวลาจัดโครงการ (บริการสาธารณสุข)</c:v>
                </c:pt>
                <c:pt idx="11">
                  <c:v>โครงการที่ระงับการดำเนินการ</c:v>
                </c:pt>
              </c:strCache>
            </c:strRef>
          </c:cat>
          <c:val>
            <c:numRef>
              <c:f>Sheet2!$B$14:$B$25</c:f>
              <c:numCache>
                <c:ptCount val="12"/>
                <c:pt idx="0">
                  <c:v>10.47</c:v>
                </c:pt>
                <c:pt idx="1">
                  <c:v>38.37</c:v>
                </c:pt>
                <c:pt idx="2">
                  <c:v>2.33</c:v>
                </c:pt>
                <c:pt idx="3">
                  <c:v>25.58</c:v>
                </c:pt>
                <c:pt idx="4">
                  <c:v>0</c:v>
                </c:pt>
                <c:pt idx="5">
                  <c:v>15.12</c:v>
                </c:pt>
                <c:pt idx="6">
                  <c:v>1.16</c:v>
                </c:pt>
                <c:pt idx="7">
                  <c:v>0</c:v>
                </c:pt>
                <c:pt idx="8">
                  <c:v>3.49</c:v>
                </c:pt>
                <c:pt idx="9">
                  <c:v>0</c:v>
                </c:pt>
                <c:pt idx="10">
                  <c:v>1.16</c:v>
                </c:pt>
                <c:pt idx="11">
                  <c:v>2.33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"/>
          <c:y val="0.04775"/>
          <c:w val="0.34375"/>
          <c:h val="0.9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Sheet2!$A$14:$A$25</c:f>
              <c:strCache/>
            </c:strRef>
          </c:cat>
          <c:val>
            <c:numRef>
              <c:f>Sheet2!$B$14:$B$25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โครงการที่ยังไม่ถึงระยะเวลาจัดโครงการ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Sheet2!$B$1:$D$1</c:f>
              <c:strCache/>
            </c:strRef>
          </c:cat>
          <c:val>
            <c:numRef>
              <c:f>Sheet2!$B$2:$D$2</c:f>
              <c:numCache/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โครงการที่เลื่อนการดำเนินการ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/>
            </c:strRef>
          </c:cat>
          <c:val>
            <c:numRef>
              <c:f>Sheet2!$B$3:$D$3</c:f>
              <c:numCache/>
            </c:numRef>
          </c:val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โครงการที่อยู่ในช่วงดำเนินการ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/>
            </c:strRef>
          </c:cat>
          <c:val>
            <c:numRef>
              <c:f>Sheet2!$B$4:$D$4</c:f>
              <c:numCache/>
            </c:numRef>
          </c:val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โครงการที่ดำเนินการเสร็จสิ้นแล้ว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Sheet2!$B$1:$D$1</c:f>
              <c:strCache/>
            </c:strRef>
          </c:cat>
          <c:val>
            <c:numRef>
              <c:f>Sheet2!$B$5:$D$5</c:f>
              <c:numCache/>
            </c:numRef>
          </c:val>
        </c:ser>
        <c:ser>
          <c:idx val="4"/>
          <c:order val="4"/>
          <c:tx>
            <c:strRef>
              <c:f>Sheet2!$A$6</c:f>
              <c:strCache>
                <c:ptCount val="1"/>
                <c:pt idx="0">
                  <c:v>โครงการที่ระงับการดำเนินการ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Sheet2!$B$1:$D$1</c:f>
              <c:strCache/>
            </c:strRef>
          </c:cat>
          <c:val>
            <c:numRef>
              <c:f>Sheet2!$B$6:$D$6</c:f>
              <c:numCache/>
            </c:numRef>
          </c:val>
        </c:ser>
        <c:overlap val="100"/>
        <c:axId val="23735908"/>
        <c:axId val="12296581"/>
      </c:bar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96581"/>
        <c:crosses val="autoZero"/>
        <c:auto val="1"/>
        <c:lblOffset val="100"/>
        <c:noMultiLvlLbl val="0"/>
      </c:catAx>
      <c:valAx>
        <c:axId val="12296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35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247650</xdr:rowOff>
    </xdr:from>
    <xdr:to>
      <xdr:col>12</xdr:col>
      <xdr:colOff>314325</xdr:colOff>
      <xdr:row>50</xdr:row>
      <xdr:rowOff>266700</xdr:rowOff>
    </xdr:to>
    <xdr:graphicFrame>
      <xdr:nvGraphicFramePr>
        <xdr:cNvPr id="1" name="Chart 22"/>
        <xdr:cNvGraphicFramePr/>
      </xdr:nvGraphicFramePr>
      <xdr:xfrm>
        <a:off x="19050" y="11220450"/>
        <a:ext cx="6391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19050</xdr:rowOff>
    </xdr:from>
    <xdr:to>
      <xdr:col>12</xdr:col>
      <xdr:colOff>447675</xdr:colOff>
      <xdr:row>71</xdr:row>
      <xdr:rowOff>28575</xdr:rowOff>
    </xdr:to>
    <xdr:graphicFrame>
      <xdr:nvGraphicFramePr>
        <xdr:cNvPr id="2" name="Chart 23"/>
        <xdr:cNvGraphicFramePr/>
      </xdr:nvGraphicFramePr>
      <xdr:xfrm>
        <a:off x="0" y="16211550"/>
        <a:ext cx="65436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20</xdr:row>
      <xdr:rowOff>19050</xdr:rowOff>
    </xdr:from>
    <xdr:to>
      <xdr:col>7</xdr:col>
      <xdr:colOff>323850</xdr:colOff>
      <xdr:row>26</xdr:row>
      <xdr:rowOff>219075</xdr:rowOff>
    </xdr:to>
    <xdr:graphicFrame>
      <xdr:nvGraphicFramePr>
        <xdr:cNvPr id="1" name="Chart 4"/>
        <xdr:cNvGraphicFramePr/>
      </xdr:nvGraphicFramePr>
      <xdr:xfrm>
        <a:off x="5334000" y="5543550"/>
        <a:ext cx="36004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</xdr:colOff>
      <xdr:row>6</xdr:row>
      <xdr:rowOff>266700</xdr:rowOff>
    </xdr:from>
    <xdr:to>
      <xdr:col>8</xdr:col>
      <xdr:colOff>28575</xdr:colOff>
      <xdr:row>13</xdr:row>
      <xdr:rowOff>190500</xdr:rowOff>
    </xdr:to>
    <xdr:graphicFrame>
      <xdr:nvGraphicFramePr>
        <xdr:cNvPr id="2" name="Chart 5"/>
        <xdr:cNvGraphicFramePr/>
      </xdr:nvGraphicFramePr>
      <xdr:xfrm>
        <a:off x="5648325" y="1924050"/>
        <a:ext cx="36004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4"/>
  <sheetViews>
    <sheetView tabSelected="1" workbookViewId="0" topLeftCell="A58">
      <selection activeCell="Q5" sqref="Q5"/>
    </sheetView>
  </sheetViews>
  <sheetFormatPr defaultColWidth="9.140625" defaultRowHeight="21.75"/>
  <cols>
    <col min="1" max="1" width="26.140625" style="4" customWidth="1"/>
    <col min="2" max="2" width="5.8515625" style="4" customWidth="1"/>
    <col min="3" max="3" width="6.28125" style="4" customWidth="1"/>
    <col min="4" max="4" width="7.28125" style="4" customWidth="1"/>
    <col min="5" max="10" width="5.7109375" style="4" customWidth="1"/>
    <col min="11" max="11" width="5.8515625" style="4" customWidth="1"/>
    <col min="12" max="12" width="5.7109375" style="4" customWidth="1"/>
    <col min="13" max="13" width="6.8515625" style="4" customWidth="1"/>
    <col min="14" max="16384" width="9.140625" style="4" customWidth="1"/>
  </cols>
  <sheetData>
    <row r="1" spans="1:13" ht="2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1.75" customHeight="1">
      <c r="A4" s="27" t="s">
        <v>0</v>
      </c>
      <c r="B4" s="29" t="s">
        <v>1</v>
      </c>
      <c r="C4" s="30"/>
      <c r="D4" s="31"/>
      <c r="E4" s="29" t="s">
        <v>2</v>
      </c>
      <c r="F4" s="30"/>
      <c r="G4" s="31"/>
      <c r="H4" s="29" t="s">
        <v>3</v>
      </c>
      <c r="I4" s="30"/>
      <c r="J4" s="31"/>
      <c r="K4" s="24" t="s">
        <v>4</v>
      </c>
      <c r="L4" s="25"/>
      <c r="M4" s="26"/>
    </row>
    <row r="5" spans="1:13" ht="114" customHeight="1">
      <c r="A5" s="28"/>
      <c r="B5" s="7" t="s">
        <v>5</v>
      </c>
      <c r="C5" s="7" t="s">
        <v>6</v>
      </c>
      <c r="D5" s="7" t="s">
        <v>7</v>
      </c>
      <c r="E5" s="7" t="s">
        <v>5</v>
      </c>
      <c r="F5" s="7" t="s">
        <v>6</v>
      </c>
      <c r="G5" s="7" t="s">
        <v>7</v>
      </c>
      <c r="H5" s="7" t="s">
        <v>5</v>
      </c>
      <c r="I5" s="7" t="s">
        <v>6</v>
      </c>
      <c r="J5" s="7" t="s">
        <v>7</v>
      </c>
      <c r="K5" s="7" t="s">
        <v>5</v>
      </c>
      <c r="L5" s="7" t="s">
        <v>6</v>
      </c>
      <c r="M5" s="7" t="s">
        <v>7</v>
      </c>
    </row>
    <row r="6" spans="1:13" ht="21">
      <c r="A6" s="8" t="s">
        <v>8</v>
      </c>
      <c r="B6" s="9">
        <v>66</v>
      </c>
      <c r="C6" s="9">
        <v>100</v>
      </c>
      <c r="D6" s="9">
        <v>77</v>
      </c>
      <c r="E6" s="9">
        <v>14</v>
      </c>
      <c r="F6" s="9">
        <v>100</v>
      </c>
      <c r="G6" s="10">
        <v>16.28</v>
      </c>
      <c r="H6" s="9">
        <v>6</v>
      </c>
      <c r="I6" s="9">
        <v>100</v>
      </c>
      <c r="J6" s="10">
        <f>6*100/86</f>
        <v>6.976744186046512</v>
      </c>
      <c r="K6" s="9">
        <v>86</v>
      </c>
      <c r="L6" s="10" t="s">
        <v>17</v>
      </c>
      <c r="M6" s="9">
        <v>100</v>
      </c>
    </row>
    <row r="7" spans="1:13" ht="21">
      <c r="A7" s="11" t="s">
        <v>9</v>
      </c>
      <c r="B7" s="12">
        <v>9</v>
      </c>
      <c r="C7" s="12">
        <v>13.64</v>
      </c>
      <c r="D7" s="22">
        <f>9*100/86</f>
        <v>10.465116279069768</v>
      </c>
      <c r="E7" s="12" t="s">
        <v>17</v>
      </c>
      <c r="F7" s="13" t="s">
        <v>17</v>
      </c>
      <c r="G7" s="12" t="s">
        <v>33</v>
      </c>
      <c r="H7" s="12" t="s">
        <v>34</v>
      </c>
      <c r="I7" s="12" t="s">
        <v>33</v>
      </c>
      <c r="J7" s="12" t="s">
        <v>17</v>
      </c>
      <c r="K7" s="12">
        <v>9</v>
      </c>
      <c r="L7" s="12" t="s">
        <v>17</v>
      </c>
      <c r="M7" s="22">
        <f>9*100/86</f>
        <v>10.465116279069768</v>
      </c>
    </row>
    <row r="8" spans="1:61" s="16" customFormat="1" ht="21">
      <c r="A8" s="14" t="s">
        <v>10</v>
      </c>
      <c r="B8" s="33">
        <v>33</v>
      </c>
      <c r="C8" s="33">
        <v>50</v>
      </c>
      <c r="D8" s="35">
        <f>33*100/86</f>
        <v>38.372093023255815</v>
      </c>
      <c r="E8" s="33">
        <v>13</v>
      </c>
      <c r="F8" s="33">
        <v>92.86</v>
      </c>
      <c r="G8" s="33">
        <f>13*100/86</f>
        <v>15.116279069767442</v>
      </c>
      <c r="H8" s="33">
        <v>3</v>
      </c>
      <c r="I8" s="33">
        <v>50</v>
      </c>
      <c r="J8" s="35">
        <f>3*100/86</f>
        <v>3.488372093023256</v>
      </c>
      <c r="K8" s="33">
        <v>49</v>
      </c>
      <c r="L8" s="33" t="s">
        <v>17</v>
      </c>
      <c r="M8" s="35">
        <f>49*100/86</f>
        <v>56.97674418604651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13" ht="21">
      <c r="A9" s="17" t="s">
        <v>11</v>
      </c>
      <c r="B9" s="34"/>
      <c r="C9" s="34"/>
      <c r="D9" s="36"/>
      <c r="E9" s="34"/>
      <c r="F9" s="34"/>
      <c r="G9" s="34"/>
      <c r="H9" s="34"/>
      <c r="I9" s="34"/>
      <c r="J9" s="36"/>
      <c r="K9" s="34"/>
      <c r="L9" s="34"/>
      <c r="M9" s="36"/>
    </row>
    <row r="10" spans="1:13" ht="21">
      <c r="A10" s="14" t="s">
        <v>12</v>
      </c>
      <c r="B10" s="33">
        <v>2</v>
      </c>
      <c r="C10" s="33">
        <v>3.03</v>
      </c>
      <c r="D10" s="35">
        <f>2*100/86</f>
        <v>2.3255813953488373</v>
      </c>
      <c r="E10" s="33" t="s">
        <v>17</v>
      </c>
      <c r="F10" s="33" t="s">
        <v>33</v>
      </c>
      <c r="G10" s="33" t="s">
        <v>33</v>
      </c>
      <c r="H10" s="33" t="s">
        <v>17</v>
      </c>
      <c r="I10" s="33" t="s">
        <v>17</v>
      </c>
      <c r="J10" s="33" t="s">
        <v>17</v>
      </c>
      <c r="K10" s="33">
        <v>2</v>
      </c>
      <c r="L10" s="33" t="s">
        <v>17</v>
      </c>
      <c r="M10" s="35">
        <f>2*100/86</f>
        <v>2.3255813953488373</v>
      </c>
    </row>
    <row r="11" spans="1:13" ht="21">
      <c r="A11" s="18" t="s">
        <v>13</v>
      </c>
      <c r="B11" s="34"/>
      <c r="C11" s="34"/>
      <c r="D11" s="36"/>
      <c r="E11" s="34"/>
      <c r="F11" s="34"/>
      <c r="G11" s="34"/>
      <c r="H11" s="34"/>
      <c r="I11" s="34"/>
      <c r="J11" s="34"/>
      <c r="K11" s="34"/>
      <c r="L11" s="34"/>
      <c r="M11" s="36"/>
    </row>
    <row r="12" spans="1:13" ht="21">
      <c r="A12" s="19" t="s">
        <v>14</v>
      </c>
      <c r="B12" s="20" t="s">
        <v>17</v>
      </c>
      <c r="C12" s="21" t="s">
        <v>17</v>
      </c>
      <c r="D12" s="20" t="s">
        <v>17</v>
      </c>
      <c r="E12" s="21" t="s">
        <v>17</v>
      </c>
      <c r="F12" s="20" t="s">
        <v>17</v>
      </c>
      <c r="G12" s="21" t="s">
        <v>17</v>
      </c>
      <c r="H12" s="20">
        <v>2</v>
      </c>
      <c r="I12" s="21">
        <f>2*100/6</f>
        <v>33.333333333333336</v>
      </c>
      <c r="J12" s="23">
        <f>2*100/86</f>
        <v>2.3255813953488373</v>
      </c>
      <c r="K12" s="21">
        <v>2</v>
      </c>
      <c r="L12" s="20" t="s">
        <v>17</v>
      </c>
      <c r="M12" s="23">
        <f>2*100/86</f>
        <v>2.3255813953488373</v>
      </c>
    </row>
    <row r="13" spans="1:13" ht="21">
      <c r="A13" s="14" t="s">
        <v>15</v>
      </c>
      <c r="B13" s="33">
        <v>22</v>
      </c>
      <c r="C13" s="35">
        <f>B13*C6/B6</f>
        <v>33.333333333333336</v>
      </c>
      <c r="D13" s="35">
        <f>22*100/86</f>
        <v>25.58139534883721</v>
      </c>
      <c r="E13" s="33">
        <v>1</v>
      </c>
      <c r="F13" s="37">
        <f>E13*100/14</f>
        <v>7.142857142857143</v>
      </c>
      <c r="G13" s="35">
        <f>1*100/86</f>
        <v>1.1627906976744187</v>
      </c>
      <c r="H13" s="33">
        <v>1</v>
      </c>
      <c r="I13" s="33">
        <f>1*100/6</f>
        <v>16.666666666666668</v>
      </c>
      <c r="J13" s="35">
        <f>1*100/86</f>
        <v>1.1627906976744187</v>
      </c>
      <c r="K13" s="33">
        <f>B13+E13+H13</f>
        <v>24</v>
      </c>
      <c r="L13" s="33" t="s">
        <v>17</v>
      </c>
      <c r="M13" s="39">
        <f>24*100/86</f>
        <v>27.906976744186046</v>
      </c>
    </row>
    <row r="14" spans="1:13" ht="21">
      <c r="A14" s="18" t="s">
        <v>16</v>
      </c>
      <c r="B14" s="34"/>
      <c r="C14" s="36"/>
      <c r="D14" s="36"/>
      <c r="E14" s="34"/>
      <c r="F14" s="38"/>
      <c r="G14" s="36"/>
      <c r="H14" s="34"/>
      <c r="I14" s="34"/>
      <c r="J14" s="36"/>
      <c r="K14" s="34"/>
      <c r="L14" s="34"/>
      <c r="M14" s="40"/>
    </row>
    <row r="35" spans="1:13" ht="21">
      <c r="A35" s="32" t="s">
        <v>37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21">
      <c r="A36" s="32" t="s">
        <v>36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53" spans="1:13" ht="21">
      <c r="A53" s="32" t="s">
        <v>35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21">
      <c r="A54" s="32" t="s">
        <v>36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</sheetData>
  <mergeCells count="47">
    <mergeCell ref="A35:M35"/>
    <mergeCell ref="A36:M36"/>
    <mergeCell ref="A53:M53"/>
    <mergeCell ref="A54:M54"/>
    <mergeCell ref="J13:J14"/>
    <mergeCell ref="K13:K14"/>
    <mergeCell ref="L13:L14"/>
    <mergeCell ref="M13:M14"/>
    <mergeCell ref="F13:F14"/>
    <mergeCell ref="G13:G14"/>
    <mergeCell ref="H13:H14"/>
    <mergeCell ref="I13:I14"/>
    <mergeCell ref="B13:B14"/>
    <mergeCell ref="C13:C14"/>
    <mergeCell ref="D13:D14"/>
    <mergeCell ref="E13:E14"/>
    <mergeCell ref="J10:J11"/>
    <mergeCell ref="K10:K11"/>
    <mergeCell ref="L10:L11"/>
    <mergeCell ref="M10:M11"/>
    <mergeCell ref="F10:F11"/>
    <mergeCell ref="G10:G11"/>
    <mergeCell ref="H10:H11"/>
    <mergeCell ref="I10:I11"/>
    <mergeCell ref="B10:B11"/>
    <mergeCell ref="D10:D11"/>
    <mergeCell ref="C10:C11"/>
    <mergeCell ref="E10:E11"/>
    <mergeCell ref="J8:J9"/>
    <mergeCell ref="K8:K9"/>
    <mergeCell ref="L8:L9"/>
    <mergeCell ref="M8:M9"/>
    <mergeCell ref="A1:M1"/>
    <mergeCell ref="A2:M2"/>
    <mergeCell ref="B8:B9"/>
    <mergeCell ref="C8:C9"/>
    <mergeCell ref="D8:D9"/>
    <mergeCell ref="E8:E9"/>
    <mergeCell ref="F8:F9"/>
    <mergeCell ref="G8:G9"/>
    <mergeCell ref="H8:H9"/>
    <mergeCell ref="I8:I9"/>
    <mergeCell ref="K4:M4"/>
    <mergeCell ref="A4:A5"/>
    <mergeCell ref="B4:D4"/>
    <mergeCell ref="E4:G4"/>
    <mergeCell ref="H4:J4"/>
  </mergeCells>
  <printOptions/>
  <pageMargins left="0.748031496062992" right="0.354330708661417" top="0.984251969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24" sqref="C24"/>
    </sheetView>
  </sheetViews>
  <sheetFormatPr defaultColWidth="9.140625" defaultRowHeight="21.75"/>
  <cols>
    <col min="1" max="1" width="49.28125" style="0" customWidth="1"/>
    <col min="2" max="2" width="15.8515625" style="1" customWidth="1"/>
    <col min="3" max="3" width="18.140625" style="1" customWidth="1"/>
    <col min="4" max="4" width="18.421875" style="1" customWidth="1"/>
  </cols>
  <sheetData>
    <row r="1" spans="2:4" ht="21.75">
      <c r="B1" s="1" t="s">
        <v>18</v>
      </c>
      <c r="C1" s="1" t="s">
        <v>2</v>
      </c>
      <c r="D1" s="1" t="s">
        <v>3</v>
      </c>
    </row>
    <row r="2" spans="1:4" ht="21.75">
      <c r="A2" t="s">
        <v>25</v>
      </c>
      <c r="B2" s="1">
        <v>33.33</v>
      </c>
      <c r="C2" s="3">
        <v>7</v>
      </c>
      <c r="D2" s="1">
        <v>16.67</v>
      </c>
    </row>
    <row r="3" spans="1:4" ht="21.75">
      <c r="A3" t="s">
        <v>26</v>
      </c>
      <c r="B3" s="2">
        <v>3.03</v>
      </c>
      <c r="C3" s="1">
        <v>0</v>
      </c>
      <c r="D3" s="1">
        <v>0</v>
      </c>
    </row>
    <row r="4" spans="1:4" ht="21.75">
      <c r="A4" t="s">
        <v>10</v>
      </c>
      <c r="B4" s="1">
        <v>50</v>
      </c>
      <c r="C4" s="1">
        <v>92.86</v>
      </c>
      <c r="D4" s="1">
        <v>50</v>
      </c>
    </row>
    <row r="5" spans="1:4" ht="21.75">
      <c r="A5" t="s">
        <v>27</v>
      </c>
      <c r="B5" s="2">
        <v>13.64</v>
      </c>
      <c r="C5" s="1">
        <v>0</v>
      </c>
      <c r="D5" s="1">
        <v>0</v>
      </c>
    </row>
    <row r="6" spans="1:4" ht="21.75">
      <c r="A6" t="s">
        <v>14</v>
      </c>
      <c r="B6" s="1">
        <v>0</v>
      </c>
      <c r="C6" s="1">
        <v>0</v>
      </c>
      <c r="D6" s="1">
        <v>33</v>
      </c>
    </row>
    <row r="14" spans="1:2" ht="21.75">
      <c r="A14" t="s">
        <v>19</v>
      </c>
      <c r="B14" s="1">
        <v>10.47</v>
      </c>
    </row>
    <row r="15" spans="1:2" ht="21.75">
      <c r="A15" t="s">
        <v>22</v>
      </c>
      <c r="B15" s="1">
        <v>38.37</v>
      </c>
    </row>
    <row r="16" spans="1:2" ht="21.75">
      <c r="A16" t="s">
        <v>30</v>
      </c>
      <c r="B16" s="1">
        <v>2.33</v>
      </c>
    </row>
    <row r="17" spans="1:2" ht="21.75">
      <c r="A17" t="s">
        <v>28</v>
      </c>
      <c r="B17" s="1">
        <v>25.58</v>
      </c>
    </row>
    <row r="18" spans="1:2" ht="21.75">
      <c r="A18" t="s">
        <v>20</v>
      </c>
      <c r="B18" s="1">
        <v>0</v>
      </c>
    </row>
    <row r="19" spans="1:2" ht="21.75">
      <c r="A19" t="s">
        <v>23</v>
      </c>
      <c r="B19" s="1">
        <v>15.12</v>
      </c>
    </row>
    <row r="20" spans="1:2" ht="21.75">
      <c r="A20" t="s">
        <v>29</v>
      </c>
      <c r="B20" s="1">
        <v>1.16</v>
      </c>
    </row>
    <row r="21" spans="1:2" ht="21.75">
      <c r="A21" t="s">
        <v>21</v>
      </c>
      <c r="B21" s="1">
        <v>0</v>
      </c>
    </row>
    <row r="22" spans="1:2" ht="21.75">
      <c r="A22" t="s">
        <v>24</v>
      </c>
      <c r="B22" s="1">
        <v>3.49</v>
      </c>
    </row>
    <row r="23" spans="1:2" ht="21.75">
      <c r="A23" t="s">
        <v>31</v>
      </c>
      <c r="B23" s="1">
        <v>0</v>
      </c>
    </row>
    <row r="24" spans="1:2" ht="21.75">
      <c r="A24" t="s">
        <v>32</v>
      </c>
      <c r="B24" s="1">
        <v>1.16</v>
      </c>
    </row>
    <row r="25" spans="1:2" ht="21.75">
      <c r="A25" t="s">
        <v>14</v>
      </c>
      <c r="B25" s="1">
        <v>2.33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Pharmaceutical Sciences</dc:creator>
  <cp:keywords/>
  <dc:description/>
  <cp:lastModifiedBy>tanawant</cp:lastModifiedBy>
  <cp:lastPrinted>2007-02-19T08:38:16Z</cp:lastPrinted>
  <dcterms:created xsi:type="dcterms:W3CDTF">2004-08-24T03:48:22Z</dcterms:created>
  <dcterms:modified xsi:type="dcterms:W3CDTF">2007-02-19T08:49:53Z</dcterms:modified>
  <cp:category/>
  <cp:version/>
  <cp:contentType/>
  <cp:contentStatus/>
</cp:coreProperties>
</file>