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5"/>
  </bookViews>
  <sheets>
    <sheet name="FTES คณะฯ " sheetId="1" r:id="rId1"/>
    <sheet name="รวม 3 ภาควิชา" sheetId="2" r:id="rId2"/>
    <sheet name="ปฏิบัติ" sheetId="3" r:id="rId3"/>
    <sheet name="เคมี" sheetId="4" r:id="rId4"/>
    <sheet name="เทคโน" sheetId="5" r:id="rId5"/>
    <sheet name="โท-ชุมชน" sheetId="6" r:id="rId6"/>
    <sheet name="โท-เอก " sheetId="7" r:id="rId7"/>
    <sheet name="ศึกษาทั่วไป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<sst xmlns="http://schemas.openxmlformats.org/spreadsheetml/2006/main" count="1461" uniqueCount="292">
  <si>
    <t>รหัส</t>
  </si>
  <si>
    <t>รายวิชา</t>
  </si>
  <si>
    <t>จำนวนหน่วยกิต</t>
  </si>
  <si>
    <t>สาขา</t>
  </si>
  <si>
    <t>จำนวนคน</t>
  </si>
  <si>
    <t>SCH</t>
  </si>
  <si>
    <t>FTES</t>
  </si>
  <si>
    <t>คณะ</t>
  </si>
  <si>
    <t>บริบาล</t>
  </si>
  <si>
    <t>เภสัชฯ</t>
  </si>
  <si>
    <t>FTES คณะเภสัชศาสตร์ มหาวิทยาลัยนเรศวร ( ระดับปริญญาตรี )</t>
  </si>
  <si>
    <t>(พะเยา)</t>
  </si>
  <si>
    <t>(1)</t>
  </si>
  <si>
    <t xml:space="preserve"> (2)</t>
  </si>
  <si>
    <t xml:space="preserve"> (3)</t>
  </si>
  <si>
    <t>(4)</t>
  </si>
  <si>
    <t>(5)</t>
  </si>
  <si>
    <t>(6)</t>
  </si>
  <si>
    <t>(7)</t>
  </si>
  <si>
    <t>(8)</t>
  </si>
  <si>
    <t>(3)*(6)</t>
  </si>
  <si>
    <t>(7)/18</t>
  </si>
  <si>
    <t>ชั้นปี</t>
  </si>
  <si>
    <t xml:space="preserve">หลักสูตรเภสัชศาสตรบัณฑิต สาขาวิชาบริบาลเภสัชกรรม (หลักสูตร 6 ปี ) </t>
  </si>
  <si>
    <t>หลักสูตรเภสัชศาสตรบัณฑิต สาขาวิชาบริบาลเภสัชกรรม (หลักสูตร 6 ปี )</t>
  </si>
  <si>
    <t>หลักสูตรวิทยาศาสตรบัณฑิต  สาขาวิชาวิทยาศาสตร์เครื่องสำอาง</t>
  </si>
  <si>
    <t>จำนวน</t>
  </si>
  <si>
    <t>เครื่องสำอาง</t>
  </si>
  <si>
    <t>จำนววนคน</t>
  </si>
  <si>
    <t xml:space="preserve">FTES  คณะเภสัชศาสตร์ มหาวิทยาลัยนเรศวร </t>
  </si>
  <si>
    <t>หลักสูตรเภสัชศาสตรมหาบัณฑิต  สาขาวิชาเภสัชกรรมชุมชน (ภาคพิเศษ)</t>
  </si>
  <si>
    <t>(7)/12</t>
  </si>
  <si>
    <t>เภสัชกรรมชุมชน</t>
  </si>
  <si>
    <t xml:space="preserve"> FTES  คณะเภสัชศาสตร์ มหาวิทยาลัยนเรศวร</t>
  </si>
  <si>
    <t>หลักสูตรวิทยาศาสตรมหาบัณฑิต  สาขาวิชาวิทยาศาสตร์เครื่องสำอาง (หลักสูตรนานาชาติ)</t>
  </si>
  <si>
    <t>(3)*(4)</t>
  </si>
  <si>
    <t>(5)/12</t>
  </si>
  <si>
    <t>หลักสูตรวิทยาศาสตรดุษฎีบัณฑิต  สาขาวิชาเภสัชสาสตร์ (หลักสูตรนานาชาติ) แบบ 1(2)</t>
  </si>
  <si>
    <t>151411 </t>
  </si>
  <si>
    <t>Public Health Experience in Community</t>
  </si>
  <si>
    <t>Pharmacoinformatics for Doctor of Pharmacy</t>
  </si>
  <si>
    <t>151429 </t>
  </si>
  <si>
    <t>Applied Pharmacotheapeutics I</t>
  </si>
  <si>
    <t>Professional Communication</t>
  </si>
  <si>
    <t>151531 </t>
  </si>
  <si>
    <t>Applied Pharmacotherapeutics III</t>
  </si>
  <si>
    <t>151611 </t>
  </si>
  <si>
    <t> 151612</t>
  </si>
  <si>
    <t>151613 </t>
  </si>
  <si>
    <t>Clerkship : Drug Information</t>
  </si>
  <si>
    <t>151615 </t>
  </si>
  <si>
    <t>Clerkship : Community Pharmacy</t>
  </si>
  <si>
    <t> 151618 </t>
  </si>
  <si>
    <t>Clerkship : Ambulatory Care</t>
  </si>
  <si>
    <t> 156408</t>
  </si>
  <si>
    <t>Laws in Pharmacy</t>
  </si>
  <si>
    <t> 156509 </t>
  </si>
  <si>
    <t>Social and Behavioral Aspects in Pharmacy</t>
  </si>
  <si>
    <t>156542 </t>
  </si>
  <si>
    <t>Basic Pharmacoeconomics</t>
  </si>
  <si>
    <t> 156611</t>
  </si>
  <si>
    <t>Clerkship : Drug Information in Pharmaceutical Industry</t>
  </si>
  <si>
    <t>157201 </t>
  </si>
  <si>
    <t>Introduction to Cosmetic Formulation</t>
  </si>
  <si>
    <t>157301 </t>
  </si>
  <si>
    <t>Cosmetic Formulation II</t>
  </si>
  <si>
    <t>157302 </t>
  </si>
  <si>
    <t>Stability and Stablilzation of Cosmetic Products</t>
  </si>
  <si>
    <t> 157311</t>
  </si>
  <si>
    <t>English for Cosmetic Counseling</t>
  </si>
  <si>
    <t>157321 </t>
  </si>
  <si>
    <t>Analytical Chemistry in Cosmetic Sciences II</t>
  </si>
  <si>
    <t>157331 </t>
  </si>
  <si>
    <t>Natural Products for Cosmetics I</t>
  </si>
  <si>
    <t>152325 </t>
  </si>
  <si>
    <t>152402 </t>
  </si>
  <si>
    <t>Pharmaceutical Chemistry for Doctor of Pharmacy II</t>
  </si>
  <si>
    <t>152611 </t>
  </si>
  <si>
    <t>Chemistry Research</t>
  </si>
  <si>
    <t xml:space="preserve">Clerkship : Natural Products and Medicinal </t>
  </si>
  <si>
    <t>152612 </t>
  </si>
  <si>
    <t>Clerkship : Complementary and Alternative Medicine</t>
  </si>
  <si>
    <t>155321 </t>
  </si>
  <si>
    <t>Introduction to Pharmacognosy</t>
  </si>
  <si>
    <t>Pharmacognosy for Doctor of Pharmacy II</t>
  </si>
  <si>
    <t>Pharmacy II</t>
  </si>
  <si>
    <t xml:space="preserve">Pharmaceutical Quality Control for doctor of </t>
  </si>
  <si>
    <t>Pharmaceutics for Doctor of Pharmacy II</t>
  </si>
  <si>
    <t> 153422 </t>
  </si>
  <si>
    <t>Pharmaceutics for Doctor of Pharmacy IV</t>
  </si>
  <si>
    <t> 153611 </t>
  </si>
  <si>
    <t>Clerkship : Pharmaceutical Technology</t>
  </si>
  <si>
    <t>154306 </t>
  </si>
  <si>
    <t>Pharmacology for Dentistry I</t>
  </si>
  <si>
    <t>ทันตะฯ</t>
  </si>
  <si>
    <t> 154321</t>
  </si>
  <si>
    <t>Pharmacology I</t>
  </si>
  <si>
    <t>154614 </t>
  </si>
  <si>
    <t>Clerkship : Pharmacy Administration</t>
  </si>
  <si>
    <t>154619 </t>
  </si>
  <si>
    <t>Clerkship : Research in Pharmacy Practice</t>
  </si>
  <si>
    <t>151731 </t>
  </si>
  <si>
    <t>Pharmacotherapy I</t>
  </si>
  <si>
    <t>151742 </t>
  </si>
  <si>
    <t>Community Pharmacy Management II</t>
  </si>
  <si>
    <t>151747 </t>
  </si>
  <si>
    <t>Laws and Ethics in Community Pharmacy</t>
  </si>
  <si>
    <t>158751 </t>
  </si>
  <si>
    <t>Research Methodology in Pharmaceutical Sciences</t>
  </si>
  <si>
    <t>159795 </t>
  </si>
  <si>
    <t>Seminar</t>
  </si>
  <si>
    <t>159798 </t>
  </si>
  <si>
    <t>Independent Study</t>
  </si>
  <si>
    <t>Seminar II</t>
  </si>
  <si>
    <t>159799 </t>
  </si>
  <si>
    <t xml:space="preserve">Thesis </t>
  </si>
  <si>
    <t> 159716 </t>
  </si>
  <si>
    <t>Cosmetic Product Evaluation</t>
  </si>
  <si>
    <t> 159794</t>
  </si>
  <si>
    <t>Seminar in cosmetic Sciences II</t>
  </si>
  <si>
    <t>หลักสูตรเภสัชศาสตรมหาบัณฑิต  สาขาวิชาบริบาลเภสัชกรรม</t>
  </si>
  <si>
    <t>Research Methodology in Health Science</t>
  </si>
  <si>
    <t>Evidence-based Pharmacotherapy</t>
  </si>
  <si>
    <t>161702 </t>
  </si>
  <si>
    <t>Advanced Professional Pharmacy Practice</t>
  </si>
  <si>
    <t> 161704 </t>
  </si>
  <si>
    <t>161712 </t>
  </si>
  <si>
    <t>Advanced Pharmacotherapy in Infectious Disease</t>
  </si>
  <si>
    <t>161796 </t>
  </si>
  <si>
    <t>Seminar I</t>
  </si>
  <si>
    <t>Pharmacy Practice</t>
  </si>
  <si>
    <t xml:space="preserve">Advanced Pharmacotherapy in Cardiology </t>
  </si>
  <si>
    <t>หลักสูตรวิทยาศาสตรมหาบัณฑิต สาขาวิชาเภสัชวิทยาและวิทยาศาสตร์ ชีวโมเลกุล (หลักสูตรนานาชาติ)</t>
  </si>
  <si>
    <t> 160700 </t>
  </si>
  <si>
    <t>3</t>
  </si>
  <si>
    <t>160703 </t>
  </si>
  <si>
    <t>Applied Biostatistics for Pharmaceutical Sciences</t>
  </si>
  <si>
    <t>Advanced Cell and Molecular Biology</t>
  </si>
  <si>
    <t> 164702 </t>
  </si>
  <si>
    <t>Principle of Pharmacology I</t>
  </si>
  <si>
    <t>เภสัชวิทยาฯ</t>
  </si>
  <si>
    <t>หลักสูตรวิทยาศาสตรมหาบัณฑิต  สาขาวิชาเภสัชเคมีและผลิตภัณฑ์ธรรมชาติ (หลักสูตรนานาชาติ)</t>
  </si>
  <si>
    <t> 159898 </t>
  </si>
  <si>
    <t>Thesis</t>
  </si>
  <si>
    <t>159899 </t>
  </si>
  <si>
    <t>Research Project in Pharmaceutical Sciences</t>
  </si>
  <si>
    <t>Co-operative Education</t>
  </si>
  <si>
    <t xml:space="preserve"> Sciences Research I</t>
  </si>
  <si>
    <t xml:space="preserve">Instrumental Techniques in Pharmaceutical </t>
  </si>
  <si>
    <t>Structure Elucidation of Organic Compounds</t>
  </si>
  <si>
    <t>เภสัชเคมีฯ</t>
  </si>
  <si>
    <t>บริบาลฯ</t>
  </si>
  <si>
    <t>ระดับปริญญาโทภาคพิเศษ            =</t>
  </si>
  <si>
    <t>ระดับปริญญาโทภาคปกติ              =</t>
  </si>
  <si>
    <t>ระดับปริญญาเอก                          =</t>
  </si>
  <si>
    <t xml:space="preserve">Clerkship : Medicine </t>
  </si>
  <si>
    <t xml:space="preserve">Clerkship : Clinical Pharmacokinetics </t>
  </si>
  <si>
    <t>Law and Ethics in Cosmetic Sciences</t>
  </si>
  <si>
    <t>Cosmetic Product Development</t>
  </si>
  <si>
    <t>Emulsion - Surfactant Technology in Cosmetics</t>
  </si>
  <si>
    <t>Sciences Research I</t>
  </si>
  <si>
    <t>Instrumental Techniques in Pharmaceutical</t>
  </si>
  <si>
    <t>Infectious Disease Pharmacy Practice II</t>
  </si>
  <si>
    <t xml:space="preserve">                      </t>
  </si>
  <si>
    <t>ที่มา  :</t>
  </si>
  <si>
    <t>http://www.reg.nu.ac.th/registrar/home.asp</t>
  </si>
  <si>
    <t>Biopharmaceutics and Pharmacokinetics</t>
  </si>
  <si>
    <t>Medication System Management for Hospital Accreditation</t>
  </si>
  <si>
    <t>Applied Pharmacotherapeutics II</t>
  </si>
  <si>
    <t>Hospital Practice Clerkship</t>
  </si>
  <si>
    <t>Introduction to Clerkship for Doctor of Pharmacy</t>
  </si>
  <si>
    <t>Applied Pharmacotherapeutics IV</t>
  </si>
  <si>
    <t>Seminar in Pharmacy</t>
  </si>
  <si>
    <t>Basic Pharmacology</t>
  </si>
  <si>
    <t>Pharmacology II</t>
  </si>
  <si>
    <t>Pharmacology for Dentistry II</t>
  </si>
  <si>
    <t>ทันตฯ</t>
  </si>
  <si>
    <t>Current Drug Review</t>
  </si>
  <si>
    <t>Principle of Public Health</t>
  </si>
  <si>
    <t>Basic Pharmacoepidemiology</t>
  </si>
  <si>
    <t>Research Methodology in Pharmacy</t>
  </si>
  <si>
    <t>Professional Ethics</t>
  </si>
  <si>
    <t>Adminisrative Pharmacy</t>
  </si>
  <si>
    <t>Pharmacist Role</t>
  </si>
  <si>
    <t>Safety of Cosmetic Products</t>
  </si>
  <si>
    <t>001143</t>
  </si>
  <si>
    <t>Drugs and Chemicals in Daily Life</t>
  </si>
  <si>
    <t xml:space="preserve"> -</t>
  </si>
  <si>
    <t>-</t>
  </si>
  <si>
    <t>Pharmaceutical Chemistry for Doctor of Pharmacy I</t>
  </si>
  <si>
    <t>Pharmacognosy for Doctor of Pharmacy I</t>
  </si>
  <si>
    <t>Analytical Chemistry in Cosmetic Sciences I</t>
  </si>
  <si>
    <t>Natural Products for Cosmetics II</t>
  </si>
  <si>
    <t>Pharmaceutics for Doctor of Pharmacy I</t>
  </si>
  <si>
    <t>Pharmaceutics for Doctor of Pharmacy III</t>
  </si>
  <si>
    <t>Applied Physical Chemistry for Cosmetic Sciences</t>
  </si>
  <si>
    <t>Cosmetic Formulation III</t>
  </si>
  <si>
    <t>Good Manufacturing Practice and Process Validation</t>
  </si>
  <si>
    <t>Management of Health and Beauty Business</t>
  </si>
  <si>
    <t>Pharmacotherapy II</t>
  </si>
  <si>
    <t>Applications of Computer in Community Pharmacy</t>
  </si>
  <si>
    <t>Nutritional Therapy</t>
  </si>
  <si>
    <t>Safety and Toxicology of Cosmetic Products</t>
  </si>
  <si>
    <t>Cosmetic Product Formulation</t>
  </si>
  <si>
    <t>Seminar in cosmetic Sciences I</t>
  </si>
  <si>
    <t>2</t>
  </si>
  <si>
    <t>Advanced Clinical Evaluation</t>
  </si>
  <si>
    <t>Advanced Pharmacy Practice in Cardiology I</t>
  </si>
  <si>
    <t>Infectious Disease Pharmacy Practice I</t>
  </si>
  <si>
    <t>Infectious Disease Pharmacy Practice III</t>
  </si>
  <si>
    <t>Principle of Pharmacology II</t>
  </si>
  <si>
    <t>Laboratory Techniques in Pharmacology</t>
  </si>
  <si>
    <t>Current Concepts in Pharmacology and Biomolecular Sciences</t>
  </si>
  <si>
    <t>Special Topic in Pharmaceutical Chemistry and Natural Products</t>
  </si>
  <si>
    <t>151733 </t>
  </si>
  <si>
    <t>Pharmaceutical Care and Professional Communication</t>
  </si>
  <si>
    <t>151741 </t>
  </si>
  <si>
    <t>Community Pharmacy Management I</t>
  </si>
  <si>
    <t> 151746 </t>
  </si>
  <si>
    <t>Community Pharmacy Administration III</t>
  </si>
  <si>
    <t> 154741</t>
  </si>
  <si>
    <t>Health Behavior</t>
  </si>
  <si>
    <t> 159798</t>
  </si>
  <si>
    <t>หลักสูตรวิทยาศาสตรดุษฎีบัณฑิต  สาขาวิชาเภสัชสาสตร์ (หลักสูตรนานาชาติ) แบบ 1.1  โท-เอก</t>
  </si>
  <si>
    <t xml:space="preserve">หลักสูตรวิทยาศาสตรดุษฎีบัณฑิต  สาขาวิชาเภสัชสาสตร์ (หลักสูตรนานาชาติ) แบบ 1.2 </t>
  </si>
  <si>
    <t>FTES  ภาคพิเศษ ป.โท ภาคเรียน 1   =</t>
  </si>
  <si>
    <t>FTES  ภาคพิเศษ ป.โท ภาคเรียน 2   =</t>
  </si>
  <si>
    <t>FTES  ภาคพิเศษ ป.โท ภาคเรียน 3   =</t>
  </si>
  <si>
    <t xml:space="preserve">FTES  ป.โท ภาคเรียนที่ 1          =   </t>
  </si>
  <si>
    <t xml:space="preserve">FTES  ป.โท ภาคเรียนที่ 2          =   </t>
  </si>
  <si>
    <t>FTES ป.เอก ภาคเรียนที่ 1          =</t>
  </si>
  <si>
    <t>FTES ป.เอก ภาคเรียนที่ 2          =</t>
  </si>
  <si>
    <t xml:space="preserve">FTES                 =   </t>
  </si>
  <si>
    <t>ภาคเรียนที่ 1</t>
  </si>
  <si>
    <t>ภาคเรียนที่ 2</t>
  </si>
  <si>
    <t>156612 </t>
  </si>
  <si>
    <t>Clerkship : Advanced Pharmaceutical Care I</t>
  </si>
  <si>
    <t>156613 </t>
  </si>
  <si>
    <t>Clerkship : Advanced Parmaceutical Care II</t>
  </si>
  <si>
    <t>ภาควิชาเภสัชกรรมปฏิบัติ ภาคเรียนที่ 1/2552</t>
  </si>
  <si>
    <t>ภาควิชาเภสัชกรรมปฏิบัติ ภาคเรียนที่ 2/2552</t>
  </si>
  <si>
    <t>1</t>
  </si>
  <si>
    <t>4</t>
  </si>
  <si>
    <t>113</t>
  </si>
  <si>
    <t>24</t>
  </si>
  <si>
    <t>7</t>
  </si>
  <si>
    <t>ภาควิชาเภสัชกรรมปฏิบัติ ปีการศึกษา 1/2552</t>
  </si>
  <si>
    <t>ภาควิชาเภสัชเคมีและเภสัชเวท  ปีการศึกษา 1/2552</t>
  </si>
  <si>
    <t>ภาควิชาเทคโนโลยีเภสัชกรรม   ปีการศึกษา 1/2552</t>
  </si>
  <si>
    <t>ภาคเรียนที่  1/2552</t>
  </si>
  <si>
    <t>ภาควิชาเภสัชเคมีและเภสัชเวท  ปีการศึกษา 2/2552</t>
  </si>
  <si>
    <t>ภาควิชาเภสัชเคมีและเภสัชเวท  ปีการศึกษา2 /2552</t>
  </si>
  <si>
    <t>ภาควิชาเทคโนโลยีเภสัชกรรม   ปีการศึกษา 2/2552</t>
  </si>
  <si>
    <t>ภาคเรียนที่  2/2552</t>
  </si>
  <si>
    <t>ภาคเรียนที่  3/2552</t>
  </si>
  <si>
    <t>ภาคเรียน 1/2552</t>
  </si>
  <si>
    <t>ภาคเรียน 2/2552</t>
  </si>
  <si>
    <t>Alternative Health Care</t>
  </si>
  <si>
    <t>Introduction to Pharmacy Profession</t>
  </si>
  <si>
    <t>Cosmetic Packaging and Labeling</t>
  </si>
  <si>
    <t>of Pharmacy</t>
  </si>
  <si>
    <t xml:space="preserve">Introduction to Pharmaceutics for Doctor </t>
  </si>
  <si>
    <t>Pharmaceutical Quality Control for Doctor of Pharmacy I</t>
  </si>
  <si>
    <t>ภาควิชาเภสัชกรรมปฏิบัติ                =</t>
  </si>
  <si>
    <t xml:space="preserve">FTES  ภาคเรียนที่ 1                          =   </t>
  </si>
  <si>
    <t>ภาควิชาเภสัชเคมีและเภสัชเวท        =</t>
  </si>
  <si>
    <t>ภาควิชาเทคโนโลยีเภสัชกรรม         =</t>
  </si>
  <si>
    <t xml:space="preserve">FTES  ภาคเรียนที่ 2                        =   </t>
  </si>
  <si>
    <t>รวม FTES ปีการศึกษา 2552</t>
  </si>
  <si>
    <t>ภาควิชาเภสัชกรรมปฏิบัติ  ปีการศึกษา 2 /2552</t>
  </si>
  <si>
    <t>ค่า FTES ประจำปีการศึกษา  2552   คณะเภสัชศาสตร์  มหาวิทยาลัยนเรศวร (เฉพาะหลักสูตรปริญญาตรี)</t>
  </si>
  <si>
    <t>FTES 2552  :  ตามนิสิตลงทะเบียน</t>
  </si>
  <si>
    <t>(ณ วันที่  24  ธันวาคม  2552)</t>
  </si>
  <si>
    <t>ค่า FTES ประจำปีการศึกษา  2552 รายวิชาศึกษาทั่วไป  คณะเภสัชศาสตร์  มหาวิทยาลัยนเรศวร</t>
  </si>
  <si>
    <t>รายวิชาศึกษาทั่วไป ภาคเรียนที่ 1/2552</t>
  </si>
  <si>
    <t>รายวิชาศึกษาทั่วไป  ภาคเรียนที่ 2/2552</t>
  </si>
  <si>
    <t>Bioactive Compunds from Natural Origin</t>
  </si>
  <si>
    <t xml:space="preserve">Appliee Biopharmaceutics and  Pharmacology kingpics II </t>
  </si>
  <si>
    <t>หลักสูตรวิทยาศาสตรดุษฎีบัณฑิต  สาขาวิชาเภสัชสาสตร์ (หลักสูตรนานาชาติ) แบบ 1.1</t>
  </si>
  <si>
    <t>รวม  FTES  ภาคเรียนที่ 1/52</t>
  </si>
  <si>
    <t>รวม  FTES  ภาคเรียนที่ 2/52</t>
  </si>
  <si>
    <t>ค่า FTES ประจำปีการศึกษา  2552   คณะเภสัชศาสตร์  มหาวิทยาลัยนเรศวร</t>
  </si>
  <si>
    <t>รวม  FTES  ภาคเรียนที่ 3/52</t>
  </si>
  <si>
    <t>ค่า FTES ประจำปีการศึกษา  2552   ภาควิชาเภสัชกรรมปฏิบัติ  (เฉพาะหลักสูตรปริญญาตรี)</t>
  </si>
  <si>
    <t>ค่า FTES ประจำปีการศึกษา  2552   ภาควิชาเภสัชเคมีและเภสัชเวท (เฉพาะหลักสูตรปริญญาตรี)</t>
  </si>
  <si>
    <t>ภาควิชาเภสัชเคมีและเภสัชเวท             =</t>
  </si>
  <si>
    <t>ค่า FTES ประจำปีการศึกษา  2552   ภาควิชาเทคโนโลยีเภสัชกรรม  (เฉพาะหลักสูตรปริญญาตรี)</t>
  </si>
  <si>
    <t>ภาควิชาเทคโนโลยีเภสัชกรรม           =</t>
  </si>
  <si>
    <t>ภาควิชาเทคโนโลยีเภสัชกรรม</t>
  </si>
  <si>
    <t xml:space="preserve">FTES  ภาคปกติ                     =   </t>
  </si>
  <si>
    <t>FTES  ภาคพิเศษ                   =</t>
  </si>
  <si>
    <t xml:space="preserve">ระดับปริญญาตรี                             =  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</si>
</sst>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#"/>
    <numFmt numFmtId="200" formatCode="#00#"/>
    <numFmt numFmtId="201" formatCode="00####"/>
    <numFmt numFmtId="202" formatCode="0.000000"/>
    <numFmt numFmtId="203" formatCode="0.0000000"/>
    <numFmt numFmtId="204" formatCode="0.00000"/>
    <numFmt numFmtId="205" formatCode="0.0000"/>
    <numFmt numFmtId="206" formatCode="0.000"/>
    <numFmt numFmtId="207" formatCode="0.00000000"/>
    <numFmt numFmtId="208" formatCode="0.0"/>
    <numFmt numFmtId="209" formatCode="0.000000000"/>
    <numFmt numFmtId="210" formatCode="_-* #,##0.0_-;\-* #,##0.0_-;_-* &quot;-&quot;??_-;_-@_-"/>
    <numFmt numFmtId="211" formatCode="_-* #,##0.000_-;\-* #,##0.000_-;_-* &quot;-&quot;??_-;_-@_-"/>
    <numFmt numFmtId="212" formatCode="_-* #,##0_-;\-* #,##0_-;_-* &quot;-&quot;??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"/>
    <numFmt numFmtId="218" formatCode="0.000000000000"/>
    <numFmt numFmtId="219" formatCode="0.00000000000"/>
    <numFmt numFmtId="220" formatCode="0.000000000000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ngsana New"/>
      <family val="1"/>
    </font>
    <font>
      <sz val="12"/>
      <color indexed="8"/>
      <name val="Angsana New"/>
      <family val="1"/>
    </font>
    <font>
      <sz val="7.5"/>
      <name val="MS Sans Serif"/>
      <family val="2"/>
    </font>
    <font>
      <sz val="11"/>
      <name val="Angsana New"/>
      <family val="1"/>
    </font>
    <font>
      <sz val="12"/>
      <name val="MS Sans Serif"/>
      <family val="2"/>
    </font>
    <font>
      <b/>
      <u val="single"/>
      <sz val="12"/>
      <name val="Angsana New"/>
      <family val="1"/>
    </font>
    <font>
      <sz val="12"/>
      <color indexed="10"/>
      <name val="Angsana New"/>
      <family val="1"/>
    </font>
    <font>
      <b/>
      <sz val="12"/>
      <color indexed="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7.5"/>
      <color indexed="8"/>
      <name val="MS Sans Serif"/>
      <family val="2"/>
    </font>
    <font>
      <u val="single"/>
      <sz val="12"/>
      <color indexed="1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08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1" xfId="2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20" applyFont="1" applyBorder="1" applyAlignment="1">
      <alignment horizontal="center"/>
    </xf>
    <xf numFmtId="0" fontId="4" fillId="0" borderId="4" xfId="20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2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9" xfId="20" applyFont="1" applyBorder="1" applyAlignment="1">
      <alignment horizontal="center"/>
    </xf>
    <xf numFmtId="0" fontId="4" fillId="0" borderId="0" xfId="2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5" xfId="2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212" fontId="4" fillId="0" borderId="0" xfId="15" applyNumberFormat="1" applyFont="1" applyBorder="1" applyAlignment="1">
      <alignment horizontal="center" vertical="center"/>
    </xf>
    <xf numFmtId="0" fontId="7" fillId="0" borderId="15" xfId="20" applyFont="1" applyBorder="1" applyAlignment="1">
      <alignment horizontal="center"/>
    </xf>
    <xf numFmtId="212" fontId="4" fillId="0" borderId="0" xfId="15" applyNumberFormat="1" applyFont="1" applyAlignment="1">
      <alignment/>
    </xf>
    <xf numFmtId="212" fontId="4" fillId="0" borderId="0" xfId="15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4" xfId="2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0" xfId="2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0" borderId="3" xfId="2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2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2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194" fontId="13" fillId="0" borderId="0" xfId="15" applyFont="1" applyAlignment="1">
      <alignment horizontal="center" vertical="center"/>
    </xf>
    <xf numFmtId="194" fontId="14" fillId="0" borderId="16" xfId="15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2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10" fillId="0" borderId="0" xfId="20" applyFont="1" applyBorder="1" applyAlignment="1">
      <alignment horizontal="center"/>
    </xf>
    <xf numFmtId="0" fontId="10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6" fillId="2" borderId="4" xfId="0" applyFont="1" applyFill="1" applyBorder="1" applyAlignment="1">
      <alignment vertical="top" wrapText="1"/>
    </xf>
    <xf numFmtId="0" fontId="4" fillId="0" borderId="4" xfId="20" applyFont="1" applyBorder="1" applyAlignment="1">
      <alignment/>
    </xf>
    <xf numFmtId="0" fontId="2" fillId="0" borderId="0" xfId="20" applyAlignment="1">
      <alignment/>
    </xf>
    <xf numFmtId="0" fontId="6" fillId="0" borderId="0" xfId="0" applyFont="1" applyBorder="1" applyAlignment="1">
      <alignment/>
    </xf>
    <xf numFmtId="2" fontId="14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right" vertical="center"/>
    </xf>
    <xf numFmtId="0" fontId="4" fillId="2" borderId="4" xfId="2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" xfId="20" applyFont="1" applyFill="1" applyBorder="1" applyAlignment="1">
      <alignment horizontal="center" vertical="top" wrapText="1"/>
    </xf>
    <xf numFmtId="0" fontId="4" fillId="2" borderId="3" xfId="2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0" fillId="2" borderId="0" xfId="2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right" vertical="center"/>
    </xf>
    <xf numFmtId="194" fontId="13" fillId="0" borderId="0" xfId="15" applyFont="1" applyBorder="1" applyAlignment="1">
      <alignment horizontal="center" vertical="center"/>
    </xf>
    <xf numFmtId="194" fontId="14" fillId="0" borderId="0" xfId="15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 horizontal="center"/>
    </xf>
    <xf numFmtId="2" fontId="14" fillId="0" borderId="13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2" fontId="14" fillId="0" borderId="16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2" fontId="14" fillId="0" borderId="16" xfId="0" applyNumberFormat="1" applyFont="1" applyBorder="1" applyAlignment="1">
      <alignment horizontal="right" vertical="center"/>
    </xf>
    <xf numFmtId="2" fontId="13" fillId="0" borderId="16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ES%201-3%2052%20&#3649;&#3618;&#3585;&#3616;&#3634;&#3588;&#3623;&#3636;&#3594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รวม 3 ภาควิชา"/>
      <sheetName val="ปฏิบัติ"/>
      <sheetName val="เคมี"/>
      <sheetName val="เทคโน"/>
      <sheetName val="โท-ชุมชน"/>
      <sheetName val="โท-เอก "/>
      <sheetName val="ศึกษาทั่วไป"/>
    </sheetNames>
    <sheetDataSet>
      <sheetData sheetId="5">
        <row r="48">
          <cell r="I48">
            <v>47.91666666666666</v>
          </cell>
        </row>
        <row r="64">
          <cell r="I64">
            <v>41.083333333333336</v>
          </cell>
        </row>
        <row r="83">
          <cell r="I83">
            <v>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.nu.ac.th/registrar/class_info_2.asp?backto=home&amp;option=0&amp;courseid=803&amp;acadyear=2550&amp;semester=1&amp;avs792363855=16" TargetMode="External" /><Relationship Id="rId2" Type="http://schemas.openxmlformats.org/officeDocument/2006/relationships/hyperlink" Target="http://www.reg.nu.ac.th/registrar/class_info_2.asp?backto=home&amp;option=0&amp;courseid=4823&amp;acadyear=2550&amp;semester=1&amp;avs792363855=18" TargetMode="External" /><Relationship Id="rId3" Type="http://schemas.openxmlformats.org/officeDocument/2006/relationships/hyperlink" Target="http://www.reg.nu.ac.th/registrar/class_info_2.asp?backto=home&amp;option=0&amp;courseid=4713&amp;acadyear=2550&amp;semester=1&amp;avs792363855=22" TargetMode="External" /><Relationship Id="rId4" Type="http://schemas.openxmlformats.org/officeDocument/2006/relationships/hyperlink" Target="http://www.reg.nu.ac.th/registrar/class_info_2.asp?backto=home&amp;option=0&amp;courseid=4691&amp;acadyear=2550&amp;semester=1&amp;avs792363855=25" TargetMode="External" /><Relationship Id="rId5" Type="http://schemas.openxmlformats.org/officeDocument/2006/relationships/hyperlink" Target="http://www.reg.nu.ac.th/registrar/class_info_2.asp?backto=home&amp;option=0&amp;courseid=817&amp;acadyear=2550&amp;semester=1&amp;avs792363855=29" TargetMode="External" /><Relationship Id="rId6" Type="http://schemas.openxmlformats.org/officeDocument/2006/relationships/hyperlink" Target="http://www.reg.nu.ac.th/registrar/class_info_2.asp?backto=home&amp;option=0&amp;courseid=818&amp;acadyear=2550&amp;semester=1&amp;avs792363855=30" TargetMode="External" /><Relationship Id="rId7" Type="http://schemas.openxmlformats.org/officeDocument/2006/relationships/hyperlink" Target="http://www.reg.nu.ac.th/registrar/class_info_2.asp?backto=home&amp;option=0&amp;courseid=819&amp;acadyear=2550&amp;semester=1&amp;avs792377644=31" TargetMode="External" /><Relationship Id="rId8" Type="http://schemas.openxmlformats.org/officeDocument/2006/relationships/hyperlink" Target="http://www.reg.nu.ac.th/registrar/class_info_2.asp?backto=home&amp;option=0&amp;courseid=821&amp;acadyear=2550&amp;semester=1&amp;avs792377644=33" TargetMode="External" /><Relationship Id="rId9" Type="http://schemas.openxmlformats.org/officeDocument/2006/relationships/hyperlink" Target="http://www.reg.nu.ac.th/registrar/class_info_2.asp?backto=home&amp;option=0&amp;courseid=4698&amp;acadyear=2550&amp;semester=1&amp;avs792377644=165" TargetMode="External" /><Relationship Id="rId10" Type="http://schemas.openxmlformats.org/officeDocument/2006/relationships/hyperlink" Target="http://www.reg.nu.ac.th/registrar/class_info_2.asp?backto=home&amp;option=0&amp;courseid=4696&amp;acadyear=2550&amp;semester=1&amp;avs792377644=167" TargetMode="External" /><Relationship Id="rId11" Type="http://schemas.openxmlformats.org/officeDocument/2006/relationships/hyperlink" Target="http://www.reg.nu.ac.th/registrar/class_info_2.asp?backto=home&amp;option=0&amp;courseid=4697&amp;acadyear=2550&amp;semester=1&amp;avs792377644=169" TargetMode="External" /><Relationship Id="rId12" Type="http://schemas.openxmlformats.org/officeDocument/2006/relationships/hyperlink" Target="http://www.reg.nu.ac.th/registrar/class_info_2.asp?backto=home&amp;option=0&amp;courseid=5884&amp;acadyear=2550&amp;semester=1&amp;avs792377644=171" TargetMode="External" /><Relationship Id="rId13" Type="http://schemas.openxmlformats.org/officeDocument/2006/relationships/hyperlink" Target="http://www.reg.nu.ac.th/registrar/class_info_2.asp?backto=home&amp;option=0&amp;courseid=5649&amp;acadyear=2550&amp;semester=1&amp;avs792377644=477" TargetMode="External" /><Relationship Id="rId14" Type="http://schemas.openxmlformats.org/officeDocument/2006/relationships/hyperlink" Target="http://www.reg.nu.ac.th/registrar/class_info_2.asp?backto=home&amp;option=0&amp;courseid=839&amp;acadyear=2550&amp;semester=1&amp;avs792377644=478" TargetMode="External" /><Relationship Id="rId15" Type="http://schemas.openxmlformats.org/officeDocument/2006/relationships/hyperlink" Target="http://www.reg.nu.ac.th/registrar/class_info_2.asp?backto=home&amp;option=0&amp;courseid=5883&amp;acadyear=2550&amp;semester=1&amp;avs792377644=484" TargetMode="External" /><Relationship Id="rId16" Type="http://schemas.openxmlformats.org/officeDocument/2006/relationships/hyperlink" Target="http://www.reg.nu.ac.th/registrar/class_info_3.asp?backto=home&amp;option=0&amp;courseid=5885&amp;classid=220099&amp;acadyear=2552&amp;semester=1&amp;avs508917070=62" TargetMode="External" /><Relationship Id="rId17" Type="http://schemas.openxmlformats.org/officeDocument/2006/relationships/hyperlink" Target="http://www.reg.nu.ac.th/registrar/class_info_3.asp?backto=home&amp;option=0&amp;courseid=6927&amp;classid=220117&amp;acadyear=2552&amp;semester=1&amp;avs508917070=67" TargetMode="External" /><Relationship Id="rId18" Type="http://schemas.openxmlformats.org/officeDocument/2006/relationships/hyperlink" Target="http://www.reg.nu.ac.th/registrar/class_info_3.asp?backto=home&amp;option=0&amp;courseid=6071&amp;classid=219994&amp;acadyear=2552&amp;semester=1&amp;avs508917070=311" TargetMode="External" /><Relationship Id="rId1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.nu.ac.th/registrar/class_info_2.asp?backto=home&amp;option=0&amp;courseid=803&amp;acadyear=2550&amp;semester=1&amp;avs792363855=16" TargetMode="External" /><Relationship Id="rId2" Type="http://schemas.openxmlformats.org/officeDocument/2006/relationships/hyperlink" Target="http://www.reg.nu.ac.th/registrar/class_info_2.asp?backto=home&amp;option=0&amp;courseid=4823&amp;acadyear=2550&amp;semester=1&amp;avs792363855=18" TargetMode="External" /><Relationship Id="rId3" Type="http://schemas.openxmlformats.org/officeDocument/2006/relationships/hyperlink" Target="http://www.reg.nu.ac.th/registrar/class_info_2.asp?backto=home&amp;option=0&amp;courseid=4713&amp;acadyear=2550&amp;semester=1&amp;avs792363855=22" TargetMode="External" /><Relationship Id="rId4" Type="http://schemas.openxmlformats.org/officeDocument/2006/relationships/hyperlink" Target="http://www.reg.nu.ac.th/registrar/class_info_2.asp?backto=home&amp;option=0&amp;courseid=4691&amp;acadyear=2550&amp;semester=1&amp;avs792363855=25" TargetMode="External" /><Relationship Id="rId5" Type="http://schemas.openxmlformats.org/officeDocument/2006/relationships/hyperlink" Target="http://www.reg.nu.ac.th/registrar/class_info_2.asp?backto=home&amp;option=0&amp;courseid=817&amp;acadyear=2550&amp;semester=1&amp;avs792363855=29" TargetMode="External" /><Relationship Id="rId6" Type="http://schemas.openxmlformats.org/officeDocument/2006/relationships/hyperlink" Target="http://www.reg.nu.ac.th/registrar/class_info_2.asp?backto=home&amp;option=0&amp;courseid=818&amp;acadyear=2550&amp;semester=1&amp;avs792363855=30" TargetMode="External" /><Relationship Id="rId7" Type="http://schemas.openxmlformats.org/officeDocument/2006/relationships/hyperlink" Target="http://www.reg.nu.ac.th/registrar/class_info_2.asp?backto=home&amp;option=0&amp;courseid=819&amp;acadyear=2550&amp;semester=1&amp;avs792377644=31" TargetMode="External" /><Relationship Id="rId8" Type="http://schemas.openxmlformats.org/officeDocument/2006/relationships/hyperlink" Target="http://www.reg.nu.ac.th/registrar/class_info_2.asp?backto=home&amp;option=0&amp;courseid=821&amp;acadyear=2550&amp;semester=1&amp;avs792377644=33" TargetMode="External" /><Relationship Id="rId9" Type="http://schemas.openxmlformats.org/officeDocument/2006/relationships/hyperlink" Target="http://www.reg.nu.ac.th/registrar/class_info_2.asp?backto=home&amp;option=0&amp;courseid=4698&amp;acadyear=2550&amp;semester=1&amp;avs792377644=165" TargetMode="External" /><Relationship Id="rId10" Type="http://schemas.openxmlformats.org/officeDocument/2006/relationships/hyperlink" Target="http://www.reg.nu.ac.th/registrar/class_info_2.asp?backto=home&amp;option=0&amp;courseid=4696&amp;acadyear=2550&amp;semester=1&amp;avs792377644=167" TargetMode="External" /><Relationship Id="rId11" Type="http://schemas.openxmlformats.org/officeDocument/2006/relationships/hyperlink" Target="http://www.reg.nu.ac.th/registrar/class_info_2.asp?backto=home&amp;option=0&amp;courseid=4697&amp;acadyear=2550&amp;semester=1&amp;avs792377644=169" TargetMode="External" /><Relationship Id="rId12" Type="http://schemas.openxmlformats.org/officeDocument/2006/relationships/hyperlink" Target="http://www.reg.nu.ac.th/registrar/class_info_2.asp?backto=home&amp;option=0&amp;courseid=5884&amp;acadyear=2550&amp;semester=1&amp;avs792377644=171" TargetMode="External" /><Relationship Id="rId13" Type="http://schemas.openxmlformats.org/officeDocument/2006/relationships/hyperlink" Target="http://www.reg.nu.ac.th/registrar/class_info_2.asp?backto=home&amp;option=0&amp;courseid=5649&amp;acadyear=2550&amp;semester=1&amp;avs792377644=477" TargetMode="External" /><Relationship Id="rId14" Type="http://schemas.openxmlformats.org/officeDocument/2006/relationships/hyperlink" Target="http://www.reg.nu.ac.th/registrar/class_info_2.asp?backto=home&amp;option=0&amp;courseid=839&amp;acadyear=2550&amp;semester=1&amp;avs792377644=478" TargetMode="External" /><Relationship Id="rId15" Type="http://schemas.openxmlformats.org/officeDocument/2006/relationships/hyperlink" Target="http://www.reg.nu.ac.th/registrar/class_info_2.asp?backto=home&amp;option=0&amp;courseid=5883&amp;acadyear=2550&amp;semester=1&amp;avs792377644=484" TargetMode="External" /><Relationship Id="rId16" Type="http://schemas.openxmlformats.org/officeDocument/2006/relationships/hyperlink" Target="http://www.reg.nu.ac.th/registrar/class_info_3.asp?backto=home&amp;option=0&amp;courseid=5885&amp;classid=220099&amp;acadyear=2552&amp;semester=1&amp;avs508917070=62" TargetMode="External" /><Relationship Id="rId17" Type="http://schemas.openxmlformats.org/officeDocument/2006/relationships/hyperlink" Target="http://www.reg.nu.ac.th/registrar/class_info_3.asp?backto=home&amp;option=0&amp;courseid=6927&amp;classid=220117&amp;acadyear=2552&amp;semester=1&amp;avs508917070=67" TargetMode="External" /><Relationship Id="rId18" Type="http://schemas.openxmlformats.org/officeDocument/2006/relationships/hyperlink" Target="http://www.reg.nu.ac.th/registrar/class_info_3.asp?backto=home&amp;option=0&amp;courseid=6071&amp;classid=219994&amp;acadyear=2552&amp;semester=1&amp;avs508917070=311" TargetMode="External" /><Relationship Id="rId1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.nu.ac.th/registrar/class_info_2.asp?backto=home&amp;option=0&amp;courseid=9450&amp;acadyear=2550&amp;semester=1&amp;avs792377644=504" TargetMode="External" /><Relationship Id="rId2" Type="http://schemas.openxmlformats.org/officeDocument/2006/relationships/hyperlink" Target="http://www.reg.nu.ac.th/registrar/class_info_2.asp?backto=home&amp;option=0&amp;courseid=9449&amp;acadyear=2550&amp;semester=1&amp;avs792377644=503" TargetMode="External" /><Relationship Id="rId3" Type="http://schemas.openxmlformats.org/officeDocument/2006/relationships/hyperlink" Target="http://www.reg.nu.ac.th/registrar/class_info_2.asp?backto=home&amp;option=0&amp;courseid=4708&amp;acadyear=2550&amp;semester=1&amp;avs792377644=463" TargetMode="External" /><Relationship Id="rId4" Type="http://schemas.openxmlformats.org/officeDocument/2006/relationships/hyperlink" Target="http://www.reg.nu.ac.th/registrar/class_info_2.asp?backto=home&amp;option=0&amp;courseid=5652&amp;acadyear=2550&amp;semester=1&amp;avs792377644=465" TargetMode="External" /><Relationship Id="rId5" Type="http://schemas.openxmlformats.org/officeDocument/2006/relationships/hyperlink" Target="http://www.reg.nu.ac.th/registrar/class_info_2.asp?backto=home&amp;option=0&amp;courseid=6926&amp;acadyear=2550&amp;semester=1&amp;avs792377644=467" TargetMode="External" /><Relationship Id="rId6" Type="http://schemas.openxmlformats.org/officeDocument/2006/relationships/hyperlink" Target="http://www.reg.nu.ac.th/registrar/class_info_2.asp?backto=home&amp;option=0&amp;courseid=5886&amp;acadyear=2550&amp;semester=1&amp;avs792377644=469" TargetMode="External" /><Relationship Id="rId7" Type="http://schemas.openxmlformats.org/officeDocument/2006/relationships/hyperlink" Target="http://www.reg.nu.ac.th/registrar/class_info_2.asp?backto=home&amp;option=0&amp;courseid=4706&amp;acadyear=2550&amp;semester=1&amp;avs792377644=487" TargetMode="External" /><Relationship Id="rId8" Type="http://schemas.openxmlformats.org/officeDocument/2006/relationships/hyperlink" Target="http://www.reg.nu.ac.th/registrar/class_info_2.asp?backto=home&amp;option=0&amp;courseid=6072&amp;acadyear=2550&amp;semester=1&amp;avs792377644=489" TargetMode="Externa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.nu.ac.th/registrar/class_info_2.asp?backto=home&amp;option=0&amp;courseid=9433&amp;acadyear=2550&amp;semester=1&amp;avs792377644=499" TargetMode="External" /><Relationship Id="rId2" Type="http://schemas.openxmlformats.org/officeDocument/2006/relationships/hyperlink" Target="http://www.reg.nu.ac.th/registrar/class_info_2.asp?backto=home&amp;option=0&amp;courseid=9448&amp;acadyear=2550&amp;semester=1&amp;avs792377644=502" TargetMode="External" /><Relationship Id="rId3" Type="http://schemas.openxmlformats.org/officeDocument/2006/relationships/hyperlink" Target="http://www.reg.nu.ac.th/registrar/class_info_2.asp?backto=home&amp;option=0&amp;courseid=9438&amp;acadyear=2550&amp;semester=1&amp;avs792377644=501" TargetMode="External" /><Relationship Id="rId4" Type="http://schemas.openxmlformats.org/officeDocument/2006/relationships/hyperlink" Target="http://www.reg.nu.ac.th/registrar/class_info_2.asp?backto=home&amp;option=0&amp;courseid=9437&amp;acadyear=2550&amp;semester=1&amp;avs792377644=500" TargetMode="External" /><Relationship Id="rId5" Type="http://schemas.openxmlformats.org/officeDocument/2006/relationships/hyperlink" Target="http://www.reg.nu.ac.th/registrar/class_info_2.asp?backto=home&amp;option=0&amp;courseid=835&amp;acadyear=2550&amp;semester=1&amp;avs792377644=471" TargetMode="External" /><Relationship Id="rId6" Type="http://schemas.openxmlformats.org/officeDocument/2006/relationships/hyperlink" Target="http://www.reg.nu.ac.th/registrar/class_info_2.asp?backto=home&amp;option=0&amp;courseid=4703&amp;acadyear=2550&amp;semester=1&amp;avs792377644=473" TargetMode="External" /><Relationship Id="rId7" Type="http://schemas.openxmlformats.org/officeDocument/2006/relationships/hyperlink" Target="http://www.reg.nu.ac.th/registrar/class_info_2.asp?backto=home&amp;option=0&amp;courseid=5887&amp;acadyear=2550&amp;semester=1&amp;avs792377644=475" TargetMode="External" /><Relationship Id="rId8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.nu.ac.th/registrar/class_info_2.asp?backto=home&amp;option=0&amp;courseid=5985&amp;acadyear=2550&amp;semester=1&amp;avs1006413063=120" TargetMode="External" /><Relationship Id="rId2" Type="http://schemas.openxmlformats.org/officeDocument/2006/relationships/hyperlink" Target="http://www.reg.nu.ac.th/registrar/class_info_2.asp?backto=home&amp;option=0&amp;courseid=115&amp;acadyear=2550&amp;semester=1&amp;avs1006413063=121" TargetMode="External" /><Relationship Id="rId3" Type="http://schemas.openxmlformats.org/officeDocument/2006/relationships/hyperlink" Target="http://www.reg.nu.ac.th/registrar/class_info_2.asp?backto=home&amp;option=0&amp;courseid=7830&amp;acadyear=2550&amp;semester=1&amp;avs1006413063=122" TargetMode="External" /><Relationship Id="rId4" Type="http://schemas.openxmlformats.org/officeDocument/2006/relationships/hyperlink" Target="http://www.reg.nu.ac.th/registrar/class_info_2.asp?backto=home&amp;option=0&amp;courseid=141&amp;acadyear=2550&amp;semester=1&amp;avs1006413063=123" TargetMode="External" /><Relationship Id="rId5" Type="http://schemas.openxmlformats.org/officeDocument/2006/relationships/hyperlink" Target="http://www.reg.nu.ac.th/registrar/class_info_2.asp?backto=home&amp;option=0&amp;courseid=147&amp;acadyear=2550&amp;semester=1&amp;avs1006413063=124" TargetMode="External" /><Relationship Id="rId6" Type="http://schemas.openxmlformats.org/officeDocument/2006/relationships/hyperlink" Target="http://www.reg.nu.ac.th/registrar/class_info_2.asp?backto=home&amp;option=0&amp;courseid=8812&amp;acadyear=2550&amp;semester=1&amp;avs1006413063=125" TargetMode="External" /><Relationship Id="rId7" Type="http://schemas.openxmlformats.org/officeDocument/2006/relationships/hyperlink" Target="http://www.reg.nu.ac.th/registrar/class_info_3.asp?backto=home&amp;option=0&amp;courseid=5987&amp;classid=213151&amp;acadyear=2551&amp;semester=3&amp;avs521384512=20" TargetMode="External" /><Relationship Id="rId8" Type="http://schemas.openxmlformats.org/officeDocument/2006/relationships/hyperlink" Target="http://www.reg.nu.ac.th/registrar/class_info_3.asp?backto=home&amp;option=0&amp;courseid=114&amp;classid=213152&amp;acadyear=2551&amp;semester=3&amp;avs521384512=21" TargetMode="External" /><Relationship Id="rId9" Type="http://schemas.openxmlformats.org/officeDocument/2006/relationships/hyperlink" Target="http://www.reg.nu.ac.th/registrar/class_info_3.asp?backto=home&amp;option=0&amp;courseid=119&amp;classid=213148&amp;acadyear=2551&amp;semester=3&amp;avs521384512=22" TargetMode="External" /><Relationship Id="rId10" Type="http://schemas.openxmlformats.org/officeDocument/2006/relationships/hyperlink" Target="http://www.reg.nu.ac.th/registrar/class_info_3.asp?backto=home&amp;option=0&amp;courseid=3380&amp;classid=213153&amp;acadyear=2551&amp;semester=3&amp;avs521384512=23" TargetMode="External" /><Relationship Id="rId11" Type="http://schemas.openxmlformats.org/officeDocument/2006/relationships/hyperlink" Target="http://www.reg.nu.ac.th/registrar/class_info_3.asp?backto=home&amp;option=0&amp;courseid=8811&amp;classid=213150&amp;acadyear=2551&amp;semester=3&amp;avs521384512=24" TargetMode="External" /><Relationship Id="rId1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.nu.ac.th/registrar/class_info_2.asp?backto=home&amp;option=0&amp;courseid=4727&amp;acadyear=2550&amp;semester=1&amp;avs1006413922=19" TargetMode="External" /><Relationship Id="rId2" Type="http://schemas.openxmlformats.org/officeDocument/2006/relationships/hyperlink" Target="http://www.reg.nu.ac.th/registrar/class_info_2.asp?backto=home&amp;option=0&amp;courseid=4729&amp;acadyear=2550&amp;semester=1&amp;avs1006413922=21" TargetMode="External" /><Relationship Id="rId3" Type="http://schemas.openxmlformats.org/officeDocument/2006/relationships/hyperlink" Target="http://www.reg.nu.ac.th/registrar/class_info_2.asp?backto=home&amp;option=0&amp;courseid=8945&amp;acadyear=2550&amp;semester=1&amp;avs1006413922=24" TargetMode="External" /><Relationship Id="rId4" Type="http://schemas.openxmlformats.org/officeDocument/2006/relationships/hyperlink" Target="http://www.reg.nu.ac.th/registrar/class_info_2.asp?backto=home&amp;option=0&amp;courseid=10042&amp;acadyear=2550&amp;semester=1&amp;avs1006413922=28" TargetMode="External" /><Relationship Id="rId5" Type="http://schemas.openxmlformats.org/officeDocument/2006/relationships/hyperlink" Target="http://www.reg.nu.ac.th/registrar/class_info_2.asp?backto=home&amp;option=0&amp;courseid=10043&amp;acadyear=2550&amp;semester=1&amp;avs1006413922=29" TargetMode="External" /><Relationship Id="rId6" Type="http://schemas.openxmlformats.org/officeDocument/2006/relationships/hyperlink" Target="http://www.reg.nu.ac.th/registrar/class_info_2.asp?backto=home&amp;option=0&amp;courseid=10045&amp;acadyear=2550&amp;semester=1&amp;avs1006413922=30" TargetMode="External" /><Relationship Id="rId7" Type="http://schemas.openxmlformats.org/officeDocument/2006/relationships/hyperlink" Target="http://www.reg.nu.ac.th/registrar/class_info_2.asp?backto=home&amp;option=0&amp;courseid=10055&amp;acadyear=2550&amp;semester=1&amp;avs1006413922=32" TargetMode="External" /><Relationship Id="rId8" Type="http://schemas.openxmlformats.org/officeDocument/2006/relationships/hyperlink" Target="http://www.reg.nu.ac.th/registrar/class_info_2.asp?backto=home&amp;option=0&amp;courseid=10091&amp;acadyear=2550&amp;semester=1&amp;avs1006413922=39" TargetMode="External" /><Relationship Id="rId9" Type="http://schemas.openxmlformats.org/officeDocument/2006/relationships/hyperlink" Target="http://www.reg.nu.ac.th/registrar/class_info_2.asp?backto=home&amp;option=0&amp;courseid=10196&amp;acadyear=2550&amp;semester=1&amp;avs1006420014=19" TargetMode="External" /><Relationship Id="rId10" Type="http://schemas.openxmlformats.org/officeDocument/2006/relationships/hyperlink" Target="http://www.reg.nu.ac.th/registrar/class_info_2.asp?backto=home&amp;option=0&amp;courseid=10037&amp;acadyear=2550&amp;semester=1&amp;avs1006420014=20" TargetMode="External" /><Relationship Id="rId11" Type="http://schemas.openxmlformats.org/officeDocument/2006/relationships/hyperlink" Target="http://www.reg.nu.ac.th/registrar/class_info_2.asp?backto=home&amp;option=0&amp;courseid=10095&amp;acadyear=2550&amp;semester=1&amp;avs1006420014=21" TargetMode="External" /><Relationship Id="rId12" Type="http://schemas.openxmlformats.org/officeDocument/2006/relationships/hyperlink" Target="http://www.reg.nu.ac.th/registrar/class_info_2.asp?backto=home&amp;option=0&amp;courseid=10200&amp;acadyear=2550&amp;semester=1&amp;avs1006420014=37" TargetMode="External" /><Relationship Id="rId13" Type="http://schemas.openxmlformats.org/officeDocument/2006/relationships/hyperlink" Target="http://www.reg.nu.ac.th/registrar/class_info_2.asp?backto=home&amp;option=0&amp;courseid=10199&amp;acadyear=2550&amp;semester=1&amp;avs1006420014=38" TargetMode="External" /><Relationship Id="rId14" Type="http://schemas.openxmlformats.org/officeDocument/2006/relationships/hyperlink" Target="http://www.reg.nu.ac.th/registrar/class_info_2.asp?backto=home&amp;option=0&amp;courseid=10196&amp;acadyear=2550&amp;semester=1&amp;avs1006420014=19" TargetMode="External" /><Relationship Id="rId15" Type="http://schemas.openxmlformats.org/officeDocument/2006/relationships/hyperlink" Target="http://www.reg.nu.ac.th/registrar/class_info_2.asp?backto=home&amp;option=0&amp;courseid=10095&amp;acadyear=2550&amp;semester=1&amp;avs1006420014=21" TargetMode="External" /><Relationship Id="rId16" Type="http://schemas.openxmlformats.org/officeDocument/2006/relationships/hyperlink" Target="http://www.reg.nu.ac.th/registrar/class_info_2.asp?backto=home&amp;option=0&amp;courseid=8952&amp;acadyear=2550&amp;semester=1&amp;avs1006428626=15" TargetMode="External" /><Relationship Id="rId17" Type="http://schemas.openxmlformats.org/officeDocument/2006/relationships/hyperlink" Target="http://www.reg.nu.ac.th/registrar/class_info_2.asp?backto=home&amp;option=0&amp;courseid=8954&amp;acadyear=2550&amp;semester=1&amp;avs1006428626=16" TargetMode="External" /><Relationship Id="rId18" Type="http://schemas.openxmlformats.org/officeDocument/2006/relationships/hyperlink" Target="http://www.reg.nu.ac.th/registrar/class_info_2.asp?backto=home&amp;option=0&amp;courseid=8950&amp;acadyear=2550&amp;semester=1&amp;avs1006428626=14" TargetMode="External" /><Relationship Id="rId19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4">
      <selection activeCell="E14" sqref="E14"/>
    </sheetView>
  </sheetViews>
  <sheetFormatPr defaultColWidth="9.140625" defaultRowHeight="12.75"/>
  <cols>
    <col min="2" max="2" width="16.421875" style="0" customWidth="1"/>
    <col min="3" max="3" width="19.421875" style="0" customWidth="1"/>
    <col min="4" max="4" width="14.421875" style="0" bestFit="1" customWidth="1"/>
  </cols>
  <sheetData>
    <row r="1" spans="1:9" s="1" customFormat="1" ht="18" customHeight="1">
      <c r="A1" s="207" t="s">
        <v>281</v>
      </c>
      <c r="B1" s="207"/>
      <c r="C1" s="207"/>
      <c r="D1" s="207"/>
      <c r="E1" s="207"/>
      <c r="F1" s="207"/>
      <c r="G1" s="207"/>
      <c r="H1" s="132"/>
      <c r="I1" s="132"/>
    </row>
    <row r="2" spans="1:9" s="1" customFormat="1" ht="17.25" customHeight="1">
      <c r="A2" s="132"/>
      <c r="B2" s="132"/>
      <c r="C2" s="132"/>
      <c r="D2" s="132"/>
      <c r="E2" s="132"/>
      <c r="F2" s="132"/>
      <c r="G2" s="2"/>
      <c r="H2" s="2"/>
      <c r="I2" s="2"/>
    </row>
    <row r="3" spans="1:9" s="1" customFormat="1" ht="17.25" customHeight="1">
      <c r="A3" s="2"/>
      <c r="B3" s="133" t="s">
        <v>289</v>
      </c>
      <c r="C3" s="133"/>
      <c r="D3" s="141">
        <f>(D10+D16)/2</f>
        <v>550.0972222222223</v>
      </c>
      <c r="E3" s="135"/>
      <c r="F3" s="135"/>
      <c r="G3" s="136"/>
      <c r="H3" s="136"/>
      <c r="I3" s="136"/>
    </row>
    <row r="4" spans="1:9" s="1" customFormat="1" ht="18.75" customHeight="1">
      <c r="A4" s="2"/>
      <c r="B4" s="133" t="s">
        <v>290</v>
      </c>
      <c r="C4" s="2"/>
      <c r="D4" s="172">
        <f>(D11+D17+D19)/3</f>
        <v>48.5</v>
      </c>
      <c r="E4" s="135"/>
      <c r="F4" s="135"/>
      <c r="G4" s="136"/>
      <c r="H4" s="136"/>
      <c r="I4" s="136"/>
    </row>
    <row r="5" spans="1:9" s="1" customFormat="1" ht="18.75" customHeight="1" thickBot="1">
      <c r="A5" s="133" t="s">
        <v>163</v>
      </c>
      <c r="B5" s="137" t="s">
        <v>268</v>
      </c>
      <c r="C5" s="135"/>
      <c r="D5" s="142">
        <f>SUM(D3:D4)</f>
        <v>598.5972222222223</v>
      </c>
      <c r="E5" s="135"/>
      <c r="F5" s="135"/>
      <c r="G5" s="136"/>
      <c r="H5" s="136"/>
      <c r="I5" s="136"/>
    </row>
    <row r="6" spans="1:9" s="1" customFormat="1" ht="21.75" thickTop="1">
      <c r="A6" s="208" t="s">
        <v>279</v>
      </c>
      <c r="B6" s="208"/>
      <c r="C6" s="208"/>
      <c r="D6" s="171"/>
      <c r="E6" s="136"/>
      <c r="F6" s="136"/>
      <c r="G6" s="136"/>
      <c r="H6" s="136"/>
      <c r="I6" s="136"/>
    </row>
    <row r="7" spans="1:9" s="1" customFormat="1" ht="21">
      <c r="A7" s="2"/>
      <c r="B7" s="133" t="s">
        <v>291</v>
      </c>
      <c r="C7" s="2"/>
      <c r="D7" s="172">
        <f>'รวม 3 ภาควิชา'!C5</f>
        <v>537.1111111111112</v>
      </c>
      <c r="E7" s="136"/>
      <c r="F7" s="136"/>
      <c r="G7" s="136"/>
      <c r="H7" s="136"/>
      <c r="I7" s="136"/>
    </row>
    <row r="8" spans="1:9" s="1" customFormat="1" ht="21">
      <c r="A8" s="2"/>
      <c r="B8" s="133" t="s">
        <v>153</v>
      </c>
      <c r="C8" s="133"/>
      <c r="D8" s="172">
        <f>'โท-เอก '!D3</f>
        <v>24.166666666666668</v>
      </c>
      <c r="E8" s="136"/>
      <c r="F8" s="136"/>
      <c r="G8" s="136"/>
      <c r="H8" s="136"/>
      <c r="I8" s="136"/>
    </row>
    <row r="9" spans="1:11" s="1" customFormat="1" ht="21">
      <c r="A9" s="2"/>
      <c r="B9" s="133" t="s">
        <v>154</v>
      </c>
      <c r="C9" s="2"/>
      <c r="D9" s="172">
        <f>'โท-เอก '!D5</f>
        <v>12.583333333333334</v>
      </c>
      <c r="E9" s="136"/>
      <c r="F9" s="136"/>
      <c r="G9" s="136"/>
      <c r="H9" s="136"/>
      <c r="I9" s="136"/>
      <c r="K9" s="23"/>
    </row>
    <row r="10" spans="1:11" s="1" customFormat="1" ht="21.75" thickBot="1">
      <c r="A10" s="133"/>
      <c r="B10" s="133"/>
      <c r="C10" s="2"/>
      <c r="D10" s="202">
        <f>SUM(D7:D9)</f>
        <v>573.8611111111112</v>
      </c>
      <c r="E10" s="136"/>
      <c r="F10" s="136"/>
      <c r="G10" s="136"/>
      <c r="H10" s="136"/>
      <c r="I10" s="136"/>
      <c r="K10" s="23"/>
    </row>
    <row r="11" spans="1:11" s="1" customFormat="1" ht="22.5" thickBot="1" thickTop="1">
      <c r="A11" s="2"/>
      <c r="B11" s="133" t="s">
        <v>152</v>
      </c>
      <c r="C11" s="2"/>
      <c r="D11" s="203">
        <f>'[1]โท-ชุมชน'!I48</f>
        <v>47.91666666666666</v>
      </c>
      <c r="E11" s="136"/>
      <c r="F11" s="136"/>
      <c r="G11" s="136"/>
      <c r="H11" s="136"/>
      <c r="I11" s="136"/>
      <c r="K11" s="23"/>
    </row>
    <row r="12" spans="1:11" s="1" customFormat="1" ht="21.75" thickTop="1">
      <c r="A12" s="208" t="s">
        <v>280</v>
      </c>
      <c r="B12" s="208"/>
      <c r="C12" s="136"/>
      <c r="D12" s="204"/>
      <c r="E12" s="136"/>
      <c r="F12" s="136"/>
      <c r="G12" s="136"/>
      <c r="H12" s="136"/>
      <c r="I12" s="136"/>
      <c r="K12" s="23"/>
    </row>
    <row r="13" spans="1:11" s="1" customFormat="1" ht="21">
      <c r="A13" s="2"/>
      <c r="B13" s="133" t="s">
        <v>291</v>
      </c>
      <c r="C13" s="133"/>
      <c r="D13" s="172">
        <f>'รวม 3 ภาควิชา'!C11</f>
        <v>490</v>
      </c>
      <c r="E13" s="136"/>
      <c r="F13" s="136"/>
      <c r="G13" s="136"/>
      <c r="H13" s="136"/>
      <c r="I13" s="136"/>
      <c r="K13" s="131"/>
    </row>
    <row r="14" spans="1:9" s="1" customFormat="1" ht="21">
      <c r="A14" s="2"/>
      <c r="B14" s="133" t="s">
        <v>153</v>
      </c>
      <c r="C14" s="133"/>
      <c r="D14" s="172">
        <f>'โท-เอก '!D4</f>
        <v>23.75</v>
      </c>
      <c r="E14" s="136"/>
      <c r="F14" s="136"/>
      <c r="G14" s="136"/>
      <c r="H14" s="136"/>
      <c r="I14" s="136"/>
    </row>
    <row r="15" spans="1:9" s="1" customFormat="1" ht="21">
      <c r="A15" s="2"/>
      <c r="B15" s="133" t="s">
        <v>154</v>
      </c>
      <c r="C15" s="133"/>
      <c r="D15" s="172">
        <f>'โท-เอก '!D6</f>
        <v>12.583333333333334</v>
      </c>
      <c r="E15" s="136"/>
      <c r="F15" s="136"/>
      <c r="G15" s="136"/>
      <c r="H15" s="136"/>
      <c r="I15" s="136"/>
    </row>
    <row r="16" spans="1:9" s="1" customFormat="1" ht="21.75" thickBot="1">
      <c r="A16" s="133"/>
      <c r="B16" s="133"/>
      <c r="C16" s="2"/>
      <c r="D16" s="202">
        <f>SUM(D13:D15)</f>
        <v>526.3333333333334</v>
      </c>
      <c r="E16" s="136"/>
      <c r="F16" s="136"/>
      <c r="G16" s="136"/>
      <c r="H16" s="136"/>
      <c r="I16" s="136"/>
    </row>
    <row r="17" spans="1:9" s="1" customFormat="1" ht="22.5" thickBot="1" thickTop="1">
      <c r="A17" s="2"/>
      <c r="B17" s="133" t="s">
        <v>152</v>
      </c>
      <c r="C17" s="2"/>
      <c r="D17" s="203">
        <f>'[1]โท-ชุมชน'!I64</f>
        <v>41.083333333333336</v>
      </c>
      <c r="E17" s="136"/>
      <c r="F17" s="136"/>
      <c r="G17" s="136"/>
      <c r="H17" s="136"/>
      <c r="I17" s="136"/>
    </row>
    <row r="18" spans="1:9" s="1" customFormat="1" ht="21.75" thickTop="1">
      <c r="A18" s="208" t="s">
        <v>282</v>
      </c>
      <c r="B18" s="208"/>
      <c r="C18" s="136"/>
      <c r="D18" s="204"/>
      <c r="E18" s="136"/>
      <c r="F18" s="136"/>
      <c r="G18" s="136"/>
      <c r="H18" s="136"/>
      <c r="I18" s="136"/>
    </row>
    <row r="19" spans="1:9" s="1" customFormat="1" ht="21.75" thickBot="1">
      <c r="A19" s="2"/>
      <c r="B19" s="133" t="s">
        <v>152</v>
      </c>
      <c r="C19" s="2"/>
      <c r="D19" s="202">
        <f>'[1]โท-ชุมชน'!I83</f>
        <v>56.5</v>
      </c>
      <c r="E19" s="136"/>
      <c r="F19" s="136"/>
      <c r="G19" s="136"/>
      <c r="H19" s="136"/>
      <c r="I19" s="136"/>
    </row>
    <row r="20" spans="1:9" s="1" customFormat="1" ht="21.75" thickTop="1">
      <c r="A20" s="136"/>
      <c r="B20" s="138"/>
      <c r="C20" s="136"/>
      <c r="D20" s="136"/>
      <c r="E20" s="136"/>
      <c r="F20" s="136"/>
      <c r="G20" s="136"/>
      <c r="H20" s="136"/>
      <c r="I20" s="136"/>
    </row>
    <row r="21" spans="1:9" s="1" customFormat="1" ht="16.5" customHeight="1">
      <c r="A21" s="136" t="s">
        <v>164</v>
      </c>
      <c r="B21" s="205" t="s">
        <v>165</v>
      </c>
      <c r="C21" s="205"/>
      <c r="D21" s="2"/>
      <c r="E21" s="2"/>
      <c r="F21" s="2"/>
      <c r="G21" s="2"/>
      <c r="H21" s="2"/>
      <c r="I21" s="2"/>
    </row>
    <row r="22" spans="1:9" s="1" customFormat="1" ht="21" customHeight="1">
      <c r="A22" s="206"/>
      <c r="B22" s="206"/>
      <c r="C22" s="206"/>
      <c r="D22" s="206"/>
      <c r="E22" s="206"/>
      <c r="F22" s="206"/>
      <c r="G22" s="206"/>
      <c r="H22" s="206"/>
      <c r="I22" s="206"/>
    </row>
  </sheetData>
  <mergeCells count="6">
    <mergeCell ref="B21:C21"/>
    <mergeCell ref="A22:I22"/>
    <mergeCell ref="A1:G1"/>
    <mergeCell ref="A6:C6"/>
    <mergeCell ref="A12:B12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workbookViewId="0" topLeftCell="A1">
      <selection activeCell="H19" sqref="H19"/>
    </sheetView>
  </sheetViews>
  <sheetFormatPr defaultColWidth="9.140625" defaultRowHeight="12.75"/>
  <cols>
    <col min="1" max="1" width="3.8515625" style="2" customWidth="1"/>
    <col min="2" max="2" width="30.57421875" style="22" customWidth="1"/>
    <col min="3" max="3" width="14.28125" style="2" customWidth="1"/>
    <col min="4" max="4" width="8.00390625" style="2" customWidth="1"/>
    <col min="5" max="5" width="8.8515625" style="2" customWidth="1"/>
    <col min="6" max="6" width="6.140625" style="2" customWidth="1"/>
    <col min="7" max="7" width="7.28125" style="2" customWidth="1"/>
    <col min="8" max="8" width="16.57421875" style="2" customWidth="1"/>
    <col min="9" max="16384" width="9.140625" style="1" customWidth="1"/>
  </cols>
  <sheetData>
    <row r="1" spans="5:8" ht="21">
      <c r="E1" s="211" t="s">
        <v>271</v>
      </c>
      <c r="F1" s="212"/>
      <c r="G1" s="212"/>
      <c r="H1" s="213"/>
    </row>
    <row r="2" ht="18" customHeight="1"/>
    <row r="3" spans="2:9" ht="17.25" customHeight="1">
      <c r="B3" s="207" t="s">
        <v>270</v>
      </c>
      <c r="C3" s="207"/>
      <c r="D3" s="207"/>
      <c r="E3" s="207"/>
      <c r="F3" s="207"/>
      <c r="G3" s="207"/>
      <c r="H3" s="207"/>
      <c r="I3" s="207"/>
    </row>
    <row r="4" spans="2:9" ht="17.25" customHeight="1">
      <c r="B4" s="193"/>
      <c r="C4" s="193"/>
      <c r="D4" s="193"/>
      <c r="E4" s="193"/>
      <c r="F4" s="193"/>
      <c r="G4" s="193"/>
      <c r="H4" s="193"/>
      <c r="I4" s="193"/>
    </row>
    <row r="5" spans="2:8" ht="17.25" customHeight="1">
      <c r="B5" s="137" t="s">
        <v>264</v>
      </c>
      <c r="C5" s="196">
        <f>SUM(C6:C8)</f>
        <v>537.1111111111112</v>
      </c>
      <c r="D5" s="141"/>
      <c r="E5" s="135"/>
      <c r="F5" s="135"/>
      <c r="G5" s="136"/>
      <c r="H5" s="136"/>
    </row>
    <row r="6" spans="2:8" ht="17.25" customHeight="1">
      <c r="B6" s="133" t="s">
        <v>263</v>
      </c>
      <c r="C6" s="197">
        <f>ปฏิบัติ!C6</f>
        <v>329.2777777777779</v>
      </c>
      <c r="D6" s="141"/>
      <c r="E6" s="135"/>
      <c r="F6" s="135"/>
      <c r="G6" s="136"/>
      <c r="H6" s="136"/>
    </row>
    <row r="7" spans="2:8" ht="17.25" customHeight="1">
      <c r="B7" s="133" t="s">
        <v>265</v>
      </c>
      <c r="C7" s="197">
        <f>เคมี!C5</f>
        <v>109.77777777777779</v>
      </c>
      <c r="D7" s="141"/>
      <c r="E7" s="135"/>
      <c r="F7" s="135"/>
      <c r="G7" s="136"/>
      <c r="H7" s="136"/>
    </row>
    <row r="8" spans="2:8" ht="17.25" customHeight="1">
      <c r="B8" s="133" t="s">
        <v>266</v>
      </c>
      <c r="C8" s="197">
        <f>เทคโน!C5</f>
        <v>98.05555555555557</v>
      </c>
      <c r="D8" s="141"/>
      <c r="E8" s="135"/>
      <c r="F8" s="135"/>
      <c r="G8" s="136"/>
      <c r="H8" s="136"/>
    </row>
    <row r="9" spans="2:8" ht="17.25" customHeight="1">
      <c r="B9" s="133"/>
      <c r="C9" s="197"/>
      <c r="D9" s="141"/>
      <c r="E9" s="135"/>
      <c r="F9" s="135"/>
      <c r="G9" s="136"/>
      <c r="H9" s="136"/>
    </row>
    <row r="10" spans="2:8" ht="17.25" customHeight="1">
      <c r="B10" s="133"/>
      <c r="C10" s="197"/>
      <c r="D10" s="141"/>
      <c r="E10" s="135"/>
      <c r="F10" s="135"/>
      <c r="G10" s="136"/>
      <c r="H10" s="136"/>
    </row>
    <row r="11" spans="2:8" ht="17.25" customHeight="1">
      <c r="B11" s="137" t="s">
        <v>267</v>
      </c>
      <c r="C11" s="196">
        <f>SUM(C12:C14)</f>
        <v>490</v>
      </c>
      <c r="D11" s="141"/>
      <c r="E11" s="135"/>
      <c r="F11" s="135"/>
      <c r="G11" s="136"/>
      <c r="H11" s="136"/>
    </row>
    <row r="12" spans="2:8" ht="17.25" customHeight="1">
      <c r="B12" s="133" t="s">
        <v>263</v>
      </c>
      <c r="C12" s="197">
        <f>ปฏิบัติ!C10</f>
        <v>363.44444444444446</v>
      </c>
      <c r="D12" s="141"/>
      <c r="E12" s="135"/>
      <c r="F12" s="135"/>
      <c r="G12" s="136"/>
      <c r="H12" s="136"/>
    </row>
    <row r="13" spans="2:8" ht="17.25" customHeight="1">
      <c r="B13" s="133" t="s">
        <v>265</v>
      </c>
      <c r="C13" s="197">
        <f>เคมี!C9</f>
        <v>61.5</v>
      </c>
      <c r="D13" s="141"/>
      <c r="E13" s="135"/>
      <c r="F13" s="135"/>
      <c r="G13" s="136"/>
      <c r="H13" s="136"/>
    </row>
    <row r="14" spans="2:8" ht="17.25" customHeight="1">
      <c r="B14" s="133" t="s">
        <v>266</v>
      </c>
      <c r="C14" s="197">
        <f>เทคโน!C9</f>
        <v>65.05555555555554</v>
      </c>
      <c r="D14" s="141"/>
      <c r="E14" s="135"/>
      <c r="F14" s="135"/>
      <c r="G14" s="136"/>
      <c r="H14" s="136"/>
    </row>
    <row r="15" spans="2:8" ht="17.25" customHeight="1">
      <c r="B15" s="133"/>
      <c r="C15" s="198"/>
      <c r="D15" s="190"/>
      <c r="E15" s="135"/>
      <c r="F15" s="135"/>
      <c r="G15" s="136"/>
      <c r="H15" s="136"/>
    </row>
    <row r="16" spans="1:8" ht="18.75" customHeight="1" thickBot="1">
      <c r="A16" s="133" t="s">
        <v>163</v>
      </c>
      <c r="B16" s="137" t="s">
        <v>268</v>
      </c>
      <c r="C16" s="199">
        <f>(C5+C11)/2</f>
        <v>513.5555555555557</v>
      </c>
      <c r="D16" s="191"/>
      <c r="E16" s="135"/>
      <c r="F16" s="135"/>
      <c r="G16" s="134"/>
      <c r="H16" s="136"/>
    </row>
    <row r="17" spans="1:8" ht="21.75" thickTop="1">
      <c r="A17" s="208"/>
      <c r="B17" s="208"/>
      <c r="C17" s="208"/>
      <c r="D17" s="171"/>
      <c r="E17" s="136"/>
      <c r="F17" s="136"/>
      <c r="G17" s="136"/>
      <c r="H17" s="136"/>
    </row>
    <row r="18" spans="2:8" ht="21">
      <c r="B18" s="133"/>
      <c r="D18" s="134"/>
      <c r="E18" s="136"/>
      <c r="F18" s="136"/>
      <c r="G18" s="136"/>
      <c r="H18" s="136"/>
    </row>
    <row r="19" spans="1:10" ht="21">
      <c r="A19" s="208"/>
      <c r="B19" s="208"/>
      <c r="C19" s="136"/>
      <c r="D19" s="171"/>
      <c r="E19" s="136"/>
      <c r="F19" s="136"/>
      <c r="G19" s="136"/>
      <c r="H19" s="136"/>
      <c r="J19" s="23"/>
    </row>
    <row r="20" spans="2:10" ht="21">
      <c r="B20" s="133"/>
      <c r="C20" s="133"/>
      <c r="D20" s="134"/>
      <c r="E20" s="136"/>
      <c r="F20" s="136"/>
      <c r="G20" s="136"/>
      <c r="H20" s="136"/>
      <c r="J20" s="131"/>
    </row>
    <row r="21" spans="1:8" ht="21">
      <c r="A21" s="136"/>
      <c r="B21" s="138"/>
      <c r="C21" s="136"/>
      <c r="D21" s="136"/>
      <c r="E21" s="136"/>
      <c r="F21" s="136"/>
      <c r="G21" s="136"/>
      <c r="H21" s="136"/>
    </row>
    <row r="22" spans="1:5" ht="21">
      <c r="A22" s="136" t="s">
        <v>164</v>
      </c>
      <c r="B22" s="22" t="s">
        <v>165</v>
      </c>
      <c r="C22" s="216" t="s">
        <v>272</v>
      </c>
      <c r="D22" s="216"/>
      <c r="E22" s="216"/>
    </row>
    <row r="23" spans="2:8" ht="21">
      <c r="B23" s="206"/>
      <c r="C23" s="206"/>
      <c r="D23" s="206"/>
      <c r="E23" s="206"/>
      <c r="F23" s="206"/>
      <c r="G23" s="206"/>
      <c r="H23" s="206"/>
    </row>
    <row r="24" spans="2:8" ht="21">
      <c r="B24" s="138"/>
      <c r="C24" s="138"/>
      <c r="D24" s="138"/>
      <c r="E24" s="138"/>
      <c r="F24" s="138"/>
      <c r="G24" s="138"/>
      <c r="H24" s="138"/>
    </row>
    <row r="25" spans="2:8" ht="21">
      <c r="B25" s="138"/>
      <c r="C25" s="138"/>
      <c r="D25" s="138"/>
      <c r="E25" s="138"/>
      <c r="F25" s="138"/>
      <c r="G25" s="138"/>
      <c r="H25" s="138"/>
    </row>
    <row r="26" spans="2:8" ht="21">
      <c r="B26" s="138"/>
      <c r="C26" s="138"/>
      <c r="D26" s="138"/>
      <c r="E26" s="138"/>
      <c r="F26" s="138"/>
      <c r="G26" s="138"/>
      <c r="H26" s="138"/>
    </row>
    <row r="27" spans="2:8" ht="21">
      <c r="B27" s="138"/>
      <c r="C27" s="138"/>
      <c r="D27" s="138"/>
      <c r="E27" s="138"/>
      <c r="F27" s="138"/>
      <c r="G27" s="138"/>
      <c r="H27" s="138"/>
    </row>
    <row r="28" spans="2:8" ht="21">
      <c r="B28" s="138"/>
      <c r="C28" s="138"/>
      <c r="D28" s="138"/>
      <c r="E28" s="138"/>
      <c r="F28" s="138"/>
      <c r="G28" s="138"/>
      <c r="H28" s="138"/>
    </row>
    <row r="29" spans="2:8" ht="21">
      <c r="B29" s="138"/>
      <c r="C29" s="138"/>
      <c r="D29" s="138"/>
      <c r="E29" s="138"/>
      <c r="F29" s="138"/>
      <c r="G29" s="138"/>
      <c r="H29" s="138"/>
    </row>
    <row r="30" spans="2:8" ht="21">
      <c r="B30" s="138"/>
      <c r="C30" s="138"/>
      <c r="D30" s="138"/>
      <c r="E30" s="138"/>
      <c r="F30" s="138"/>
      <c r="G30" s="138"/>
      <c r="H30" s="138"/>
    </row>
    <row r="31" spans="2:8" ht="21">
      <c r="B31" s="138"/>
      <c r="C31" s="138"/>
      <c r="D31" s="138"/>
      <c r="E31" s="138"/>
      <c r="F31" s="138"/>
      <c r="G31" s="138"/>
      <c r="H31" s="138"/>
    </row>
    <row r="32" spans="2:8" ht="21">
      <c r="B32" s="138"/>
      <c r="C32" s="138"/>
      <c r="D32" s="138"/>
      <c r="E32" s="138"/>
      <c r="F32" s="138"/>
      <c r="G32" s="138"/>
      <c r="H32" s="138"/>
    </row>
    <row r="33" spans="2:8" ht="21">
      <c r="B33" s="138"/>
      <c r="C33" s="138"/>
      <c r="D33" s="138"/>
      <c r="E33" s="138"/>
      <c r="F33" s="138"/>
      <c r="G33" s="138"/>
      <c r="H33" s="138"/>
    </row>
    <row r="34" spans="2:8" ht="21">
      <c r="B34" s="138"/>
      <c r="C34" s="138"/>
      <c r="D34" s="138"/>
      <c r="E34" s="138"/>
      <c r="F34" s="138"/>
      <c r="G34" s="138"/>
      <c r="H34" s="138"/>
    </row>
    <row r="35" spans="2:8" ht="21">
      <c r="B35" s="138"/>
      <c r="C35" s="138"/>
      <c r="D35" s="138"/>
      <c r="E35" s="138"/>
      <c r="F35" s="138"/>
      <c r="G35" s="138"/>
      <c r="H35" s="138"/>
    </row>
    <row r="36" spans="2:8" ht="21">
      <c r="B36" s="138"/>
      <c r="C36" s="138"/>
      <c r="D36" s="138"/>
      <c r="E36" s="138"/>
      <c r="F36" s="138"/>
      <c r="G36" s="138"/>
      <c r="H36" s="138"/>
    </row>
    <row r="37" spans="2:8" ht="21">
      <c r="B37" s="138"/>
      <c r="C37" s="138"/>
      <c r="D37" s="138"/>
      <c r="E37" s="138"/>
      <c r="F37" s="138"/>
      <c r="G37" s="138"/>
      <c r="H37" s="138"/>
    </row>
    <row r="38" spans="2:8" ht="21">
      <c r="B38" s="138"/>
      <c r="C38" s="138"/>
      <c r="D38" s="138"/>
      <c r="E38" s="138"/>
      <c r="F38" s="138"/>
      <c r="G38" s="138"/>
      <c r="H38" s="138"/>
    </row>
    <row r="39" spans="2:8" ht="21">
      <c r="B39" s="138"/>
      <c r="C39" s="138"/>
      <c r="D39" s="138"/>
      <c r="E39" s="138"/>
      <c r="F39" s="138"/>
      <c r="G39" s="138"/>
      <c r="H39" s="138"/>
    </row>
    <row r="40" spans="2:8" ht="21">
      <c r="B40" s="138"/>
      <c r="C40" s="138"/>
      <c r="D40" s="138"/>
      <c r="E40" s="138"/>
      <c r="F40" s="138"/>
      <c r="G40" s="138"/>
      <c r="H40" s="138"/>
    </row>
    <row r="41" spans="1:8" ht="18">
      <c r="A41" s="209" t="s">
        <v>23</v>
      </c>
      <c r="B41" s="209"/>
      <c r="C41" s="209"/>
      <c r="D41" s="209"/>
      <c r="E41" s="209"/>
      <c r="F41" s="209"/>
      <c r="G41" s="209"/>
      <c r="H41" s="209"/>
    </row>
    <row r="42" spans="1:8" ht="18">
      <c r="A42" s="214" t="s">
        <v>239</v>
      </c>
      <c r="B42" s="214"/>
      <c r="C42" s="214"/>
      <c r="D42" s="214"/>
      <c r="E42" s="214"/>
      <c r="F42" s="214"/>
      <c r="G42" s="214"/>
      <c r="H42" s="214"/>
    </row>
    <row r="43" spans="1:8" ht="18">
      <c r="A43" s="4" t="s">
        <v>12</v>
      </c>
      <c r="B43" s="5" t="s">
        <v>13</v>
      </c>
      <c r="C43" s="4" t="s">
        <v>14</v>
      </c>
      <c r="D43" s="4" t="s">
        <v>15</v>
      </c>
      <c r="E43" s="4" t="s">
        <v>16</v>
      </c>
      <c r="F43" s="4"/>
      <c r="G43" s="4" t="s">
        <v>17</v>
      </c>
      <c r="H43" s="4" t="s">
        <v>18</v>
      </c>
    </row>
    <row r="44" spans="1:8" ht="18">
      <c r="A44" s="6" t="s">
        <v>0</v>
      </c>
      <c r="B44" s="7" t="s">
        <v>1</v>
      </c>
      <c r="C44" s="8" t="s">
        <v>2</v>
      </c>
      <c r="D44" s="8" t="s">
        <v>7</v>
      </c>
      <c r="E44" s="9" t="s">
        <v>3</v>
      </c>
      <c r="F44" s="9" t="s">
        <v>22</v>
      </c>
      <c r="G44" s="9" t="s">
        <v>4</v>
      </c>
      <c r="H44" s="9" t="s">
        <v>5</v>
      </c>
    </row>
    <row r="45" spans="1:8" ht="18">
      <c r="A45" s="6"/>
      <c r="B45" s="7"/>
      <c r="C45" s="8"/>
      <c r="D45" s="8"/>
      <c r="E45" s="9"/>
      <c r="F45" s="9"/>
      <c r="G45" s="9"/>
      <c r="H45" s="9" t="s">
        <v>20</v>
      </c>
    </row>
    <row r="46" spans="1:8" ht="36">
      <c r="A46" s="177" t="s">
        <v>38</v>
      </c>
      <c r="B46" s="175" t="s">
        <v>39</v>
      </c>
      <c r="C46" s="125" t="s">
        <v>241</v>
      </c>
      <c r="D46" s="14" t="s">
        <v>9</v>
      </c>
      <c r="E46" s="14" t="s">
        <v>8</v>
      </c>
      <c r="F46" s="126" t="s">
        <v>242</v>
      </c>
      <c r="G46" s="126" t="s">
        <v>243</v>
      </c>
      <c r="H46" s="14">
        <f>C46*G46</f>
        <v>113</v>
      </c>
    </row>
    <row r="47" spans="1:8" ht="18">
      <c r="A47" s="178"/>
      <c r="B47" s="176"/>
      <c r="C47" s="125" t="s">
        <v>241</v>
      </c>
      <c r="D47" s="14" t="s">
        <v>9</v>
      </c>
      <c r="E47" s="14" t="s">
        <v>11</v>
      </c>
      <c r="F47" s="14">
        <v>4</v>
      </c>
      <c r="G47" s="126" t="s">
        <v>244</v>
      </c>
      <c r="H47" s="14">
        <f>C47*G47</f>
        <v>24</v>
      </c>
    </row>
    <row r="48" spans="1:8" ht="18">
      <c r="A48" s="150">
        <v>151425</v>
      </c>
      <c r="B48" s="117" t="s">
        <v>40</v>
      </c>
      <c r="C48" s="10">
        <v>3</v>
      </c>
      <c r="D48" s="10" t="s">
        <v>9</v>
      </c>
      <c r="E48" s="10" t="s">
        <v>8</v>
      </c>
      <c r="F48" s="10">
        <v>4</v>
      </c>
      <c r="G48" s="10">
        <v>133</v>
      </c>
      <c r="H48" s="10">
        <f aca="true" t="shared" si="0" ref="H48:H68">C48*G48</f>
        <v>399</v>
      </c>
    </row>
    <row r="49" spans="1:8" ht="18">
      <c r="A49" s="61" t="s">
        <v>41</v>
      </c>
      <c r="B49" s="60" t="s">
        <v>42</v>
      </c>
      <c r="C49" s="14">
        <v>5</v>
      </c>
      <c r="D49" s="14" t="s">
        <v>9</v>
      </c>
      <c r="E49" s="14" t="s">
        <v>8</v>
      </c>
      <c r="F49" s="14">
        <v>4</v>
      </c>
      <c r="G49" s="14">
        <v>133</v>
      </c>
      <c r="H49" s="10">
        <f t="shared" si="0"/>
        <v>665</v>
      </c>
    </row>
    <row r="50" spans="1:8" ht="18">
      <c r="A50" s="61">
        <v>151529</v>
      </c>
      <c r="B50" s="60" t="s">
        <v>43</v>
      </c>
      <c r="C50" s="14">
        <v>2</v>
      </c>
      <c r="D50" s="14" t="s">
        <v>9</v>
      </c>
      <c r="E50" s="14" t="s">
        <v>8</v>
      </c>
      <c r="F50" s="14">
        <v>5</v>
      </c>
      <c r="G50" s="14">
        <v>113</v>
      </c>
      <c r="H50" s="10">
        <f t="shared" si="0"/>
        <v>226</v>
      </c>
    </row>
    <row r="51" spans="1:8" ht="18">
      <c r="A51" s="61" t="s">
        <v>44</v>
      </c>
      <c r="B51" s="60" t="s">
        <v>45</v>
      </c>
      <c r="C51" s="14">
        <v>5</v>
      </c>
      <c r="D51" s="14" t="s">
        <v>9</v>
      </c>
      <c r="E51" s="14" t="s">
        <v>8</v>
      </c>
      <c r="F51" s="14">
        <v>5</v>
      </c>
      <c r="G51" s="14">
        <v>125</v>
      </c>
      <c r="H51" s="10">
        <f t="shared" si="0"/>
        <v>625</v>
      </c>
    </row>
    <row r="52" spans="1:8" ht="18">
      <c r="A52" s="64" t="s">
        <v>46</v>
      </c>
      <c r="B52" s="85" t="s">
        <v>155</v>
      </c>
      <c r="C52" s="14">
        <v>5</v>
      </c>
      <c r="D52" s="14" t="s">
        <v>9</v>
      </c>
      <c r="E52" s="14" t="s">
        <v>8</v>
      </c>
      <c r="F52" s="14">
        <v>6</v>
      </c>
      <c r="G52" s="14">
        <v>75</v>
      </c>
      <c r="H52" s="10">
        <f t="shared" si="0"/>
        <v>375</v>
      </c>
    </row>
    <row r="53" spans="1:8" ht="18">
      <c r="A53" s="63" t="s">
        <v>47</v>
      </c>
      <c r="B53" s="42" t="s">
        <v>156</v>
      </c>
      <c r="C53" s="14">
        <v>5</v>
      </c>
      <c r="D53" s="14" t="s">
        <v>9</v>
      </c>
      <c r="E53" s="14" t="s">
        <v>8</v>
      </c>
      <c r="F53" s="14">
        <v>6</v>
      </c>
      <c r="G53" s="14">
        <v>28</v>
      </c>
      <c r="H53" s="10">
        <f t="shared" si="0"/>
        <v>140</v>
      </c>
    </row>
    <row r="54" spans="1:8" ht="18">
      <c r="A54" s="64" t="s">
        <v>48</v>
      </c>
      <c r="B54" s="36" t="s">
        <v>49</v>
      </c>
      <c r="C54" s="18">
        <v>5</v>
      </c>
      <c r="D54" s="20" t="s">
        <v>9</v>
      </c>
      <c r="E54" s="16" t="s">
        <v>8</v>
      </c>
      <c r="F54" s="14">
        <v>6</v>
      </c>
      <c r="G54" s="14">
        <v>75</v>
      </c>
      <c r="H54" s="10">
        <f t="shared" si="0"/>
        <v>375</v>
      </c>
    </row>
    <row r="55" spans="1:8" s="87" customFormat="1" ht="18">
      <c r="A55" s="64" t="s">
        <v>50</v>
      </c>
      <c r="B55" s="36" t="s">
        <v>51</v>
      </c>
      <c r="C55" s="18">
        <v>5</v>
      </c>
      <c r="D55" s="20" t="s">
        <v>9</v>
      </c>
      <c r="E55" s="16" t="s">
        <v>8</v>
      </c>
      <c r="F55" s="14">
        <v>6</v>
      </c>
      <c r="G55" s="14">
        <v>75</v>
      </c>
      <c r="H55" s="10">
        <f t="shared" si="0"/>
        <v>375</v>
      </c>
    </row>
    <row r="56" spans="1:8" s="87" customFormat="1" ht="18">
      <c r="A56" s="64" t="s">
        <v>52</v>
      </c>
      <c r="B56" s="36" t="s">
        <v>53</v>
      </c>
      <c r="C56" s="18">
        <v>5</v>
      </c>
      <c r="D56" s="14" t="s">
        <v>9</v>
      </c>
      <c r="E56" s="14" t="s">
        <v>8</v>
      </c>
      <c r="F56" s="14">
        <v>6</v>
      </c>
      <c r="G56" s="14">
        <v>75</v>
      </c>
      <c r="H56" s="10">
        <f t="shared" si="0"/>
        <v>375</v>
      </c>
    </row>
    <row r="57" spans="1:8" s="87" customFormat="1" ht="18">
      <c r="A57" s="64">
        <v>151696</v>
      </c>
      <c r="B57" s="36" t="s">
        <v>146</v>
      </c>
      <c r="C57" s="14">
        <v>6</v>
      </c>
      <c r="D57" s="14" t="s">
        <v>9</v>
      </c>
      <c r="E57" s="14" t="s">
        <v>8</v>
      </c>
      <c r="F57" s="14">
        <v>6</v>
      </c>
      <c r="G57" s="14">
        <v>2</v>
      </c>
      <c r="H57" s="14">
        <f>C57*G57</f>
        <v>12</v>
      </c>
    </row>
    <row r="58" spans="1:8" s="87" customFormat="1" ht="18">
      <c r="A58" s="77" t="s">
        <v>92</v>
      </c>
      <c r="B58" s="86" t="s">
        <v>93</v>
      </c>
      <c r="C58" s="24">
        <v>3</v>
      </c>
      <c r="D58" s="10" t="s">
        <v>94</v>
      </c>
      <c r="E58" s="10" t="s">
        <v>94</v>
      </c>
      <c r="F58" s="10">
        <v>3</v>
      </c>
      <c r="G58" s="10">
        <v>94</v>
      </c>
      <c r="H58" s="10">
        <f t="shared" si="0"/>
        <v>282</v>
      </c>
    </row>
    <row r="59" spans="1:8" s="87" customFormat="1" ht="18">
      <c r="A59" s="64" t="s">
        <v>95</v>
      </c>
      <c r="B59" s="52" t="s">
        <v>96</v>
      </c>
      <c r="C59" s="14">
        <v>4</v>
      </c>
      <c r="D59" s="14" t="s">
        <v>9</v>
      </c>
      <c r="E59" s="14" t="s">
        <v>8</v>
      </c>
      <c r="F59" s="14">
        <v>3</v>
      </c>
      <c r="G59" s="14">
        <v>133</v>
      </c>
      <c r="H59" s="10">
        <f t="shared" si="0"/>
        <v>532</v>
      </c>
    </row>
    <row r="60" spans="1:8" s="87" customFormat="1" ht="18">
      <c r="A60" s="64" t="s">
        <v>97</v>
      </c>
      <c r="B60" s="52" t="s">
        <v>98</v>
      </c>
      <c r="C60" s="14">
        <v>5</v>
      </c>
      <c r="D60" s="14" t="s">
        <v>9</v>
      </c>
      <c r="E60" s="14" t="s">
        <v>8</v>
      </c>
      <c r="F60" s="14">
        <v>6</v>
      </c>
      <c r="G60" s="14">
        <v>8</v>
      </c>
      <c r="H60" s="14">
        <f>C60*G60</f>
        <v>40</v>
      </c>
    </row>
    <row r="61" spans="1:8" s="87" customFormat="1" ht="18">
      <c r="A61" s="64" t="s">
        <v>99</v>
      </c>
      <c r="B61" s="52" t="s">
        <v>100</v>
      </c>
      <c r="C61" s="14">
        <v>5</v>
      </c>
      <c r="D61" s="14" t="s">
        <v>9</v>
      </c>
      <c r="E61" s="14" t="s">
        <v>8</v>
      </c>
      <c r="F61" s="14">
        <v>6</v>
      </c>
      <c r="G61" s="14">
        <v>19</v>
      </c>
      <c r="H61" s="14">
        <f>C61*G61</f>
        <v>95</v>
      </c>
    </row>
    <row r="62" spans="1:8" s="87" customFormat="1" ht="18">
      <c r="A62" s="61" t="s">
        <v>54</v>
      </c>
      <c r="B62" s="66" t="s">
        <v>55</v>
      </c>
      <c r="C62" s="16">
        <v>2</v>
      </c>
      <c r="D62" s="14" t="s">
        <v>9</v>
      </c>
      <c r="E62" s="14" t="s">
        <v>8</v>
      </c>
      <c r="F62" s="14">
        <v>4</v>
      </c>
      <c r="G62" s="14">
        <v>132</v>
      </c>
      <c r="H62" s="14">
        <f t="shared" si="0"/>
        <v>264</v>
      </c>
    </row>
    <row r="63" spans="1:8" s="87" customFormat="1" ht="18">
      <c r="A63" s="67" t="s">
        <v>56</v>
      </c>
      <c r="B63" s="66" t="s">
        <v>57</v>
      </c>
      <c r="C63" s="14">
        <v>2</v>
      </c>
      <c r="D63" s="14" t="s">
        <v>9</v>
      </c>
      <c r="E63" s="14" t="s">
        <v>8</v>
      </c>
      <c r="F63" s="14">
        <v>5</v>
      </c>
      <c r="G63" s="14">
        <v>114</v>
      </c>
      <c r="H63" s="14">
        <f t="shared" si="0"/>
        <v>228</v>
      </c>
    </row>
    <row r="64" spans="1:8" s="87" customFormat="1" ht="18">
      <c r="A64" s="67" t="s">
        <v>58</v>
      </c>
      <c r="B64" s="68" t="s">
        <v>59</v>
      </c>
      <c r="C64" s="14">
        <v>2</v>
      </c>
      <c r="D64" s="14" t="s">
        <v>9</v>
      </c>
      <c r="E64" s="14" t="s">
        <v>8</v>
      </c>
      <c r="F64" s="14">
        <v>5</v>
      </c>
      <c r="G64" s="14">
        <v>114</v>
      </c>
      <c r="H64" s="14">
        <f t="shared" si="0"/>
        <v>228</v>
      </c>
    </row>
    <row r="65" spans="1:8" ht="18">
      <c r="A65" s="64" t="s">
        <v>60</v>
      </c>
      <c r="B65" s="36" t="s">
        <v>61</v>
      </c>
      <c r="C65" s="14">
        <v>5</v>
      </c>
      <c r="D65" s="14" t="s">
        <v>9</v>
      </c>
      <c r="E65" s="14" t="s">
        <v>8</v>
      </c>
      <c r="F65" s="14">
        <v>6</v>
      </c>
      <c r="G65" s="14">
        <v>24</v>
      </c>
      <c r="H65" s="14">
        <f t="shared" si="0"/>
        <v>120</v>
      </c>
    </row>
    <row r="66" spans="1:8" s="100" customFormat="1" ht="36">
      <c r="A66" s="173" t="s">
        <v>235</v>
      </c>
      <c r="B66" s="174" t="s">
        <v>236</v>
      </c>
      <c r="C66" s="14">
        <v>5</v>
      </c>
      <c r="D66" s="14" t="s">
        <v>9</v>
      </c>
      <c r="E66" s="14" t="s">
        <v>8</v>
      </c>
      <c r="F66" s="14">
        <v>6</v>
      </c>
      <c r="G66" s="14">
        <v>35</v>
      </c>
      <c r="H66" s="14">
        <f t="shared" si="0"/>
        <v>175</v>
      </c>
    </row>
    <row r="67" spans="1:8" s="100" customFormat="1" ht="36">
      <c r="A67" s="173" t="s">
        <v>237</v>
      </c>
      <c r="B67" s="174" t="s">
        <v>238</v>
      </c>
      <c r="C67" s="14">
        <v>5</v>
      </c>
      <c r="D67" s="14" t="s">
        <v>9</v>
      </c>
      <c r="E67" s="14" t="s">
        <v>8</v>
      </c>
      <c r="F67" s="14">
        <v>6</v>
      </c>
      <c r="G67" s="14">
        <v>17</v>
      </c>
      <c r="H67" s="14">
        <f t="shared" si="0"/>
        <v>85</v>
      </c>
    </row>
    <row r="68" spans="1:8" s="100" customFormat="1" ht="18">
      <c r="A68" s="173">
        <v>199141</v>
      </c>
      <c r="B68" s="65" t="s">
        <v>258</v>
      </c>
      <c r="C68" s="14">
        <v>1</v>
      </c>
      <c r="D68" s="14" t="s">
        <v>9</v>
      </c>
      <c r="E68" s="14" t="s">
        <v>8</v>
      </c>
      <c r="F68" s="14">
        <v>1</v>
      </c>
      <c r="G68" s="14">
        <v>98</v>
      </c>
      <c r="H68" s="14">
        <f t="shared" si="0"/>
        <v>98</v>
      </c>
    </row>
    <row r="69" spans="1:8" s="100" customFormat="1" ht="18">
      <c r="A69" s="180"/>
      <c r="B69" s="181"/>
      <c r="C69" s="182"/>
      <c r="D69" s="143"/>
      <c r="E69" s="143"/>
      <c r="F69" s="143"/>
      <c r="G69" s="143"/>
      <c r="H69" s="80">
        <f>SUM(H46:H68)</f>
        <v>5851</v>
      </c>
    </row>
    <row r="70" spans="1:7" s="87" customFormat="1" ht="18">
      <c r="A70" s="155"/>
      <c r="B70" s="156"/>
      <c r="C70" s="143"/>
      <c r="D70" s="143"/>
      <c r="E70" s="143"/>
      <c r="F70" s="143"/>
      <c r="G70" s="143"/>
    </row>
    <row r="71" spans="1:8" s="87" customFormat="1" ht="18">
      <c r="A71" s="183"/>
      <c r="B71" s="89"/>
      <c r="C71" s="89"/>
      <c r="D71" s="89"/>
      <c r="E71" s="89"/>
      <c r="F71" s="89"/>
      <c r="G71" s="89"/>
      <c r="H71" s="89"/>
    </row>
    <row r="72" spans="1:8" s="87" customFormat="1" ht="18">
      <c r="A72" s="183"/>
      <c r="B72" s="89"/>
      <c r="C72" s="89"/>
      <c r="D72" s="89"/>
      <c r="E72" s="89"/>
      <c r="F72" s="89"/>
      <c r="G72" s="89"/>
      <c r="H72" s="89"/>
    </row>
    <row r="73" spans="1:8" s="87" customFormat="1" ht="18">
      <c r="A73" s="183"/>
      <c r="B73" s="89"/>
      <c r="C73" s="89"/>
      <c r="D73" s="89"/>
      <c r="E73" s="89"/>
      <c r="F73" s="89"/>
      <c r="G73" s="89"/>
      <c r="H73" s="89"/>
    </row>
    <row r="74" spans="1:8" s="87" customFormat="1" ht="18">
      <c r="A74" s="183"/>
      <c r="B74" s="89"/>
      <c r="C74" s="89"/>
      <c r="D74" s="89"/>
      <c r="E74" s="89"/>
      <c r="F74" s="89"/>
      <c r="G74" s="89"/>
      <c r="H74" s="89"/>
    </row>
    <row r="75" spans="1:8" s="87" customFormat="1" ht="18">
      <c r="A75" s="183"/>
      <c r="B75" s="89"/>
      <c r="C75" s="89"/>
      <c r="D75" s="89"/>
      <c r="E75" s="89"/>
      <c r="F75" s="89"/>
      <c r="G75" s="89"/>
      <c r="H75" s="89"/>
    </row>
    <row r="76" spans="1:8" s="87" customFormat="1" ht="18">
      <c r="A76" s="183"/>
      <c r="B76" s="89"/>
      <c r="C76" s="89"/>
      <c r="D76" s="89"/>
      <c r="E76" s="89"/>
      <c r="F76" s="89"/>
      <c r="G76" s="89"/>
      <c r="H76" s="89"/>
    </row>
    <row r="77" spans="1:8" s="87" customFormat="1" ht="18">
      <c r="A77" s="183"/>
      <c r="B77" s="89"/>
      <c r="C77" s="89"/>
      <c r="D77" s="89"/>
      <c r="E77" s="89"/>
      <c r="F77" s="89"/>
      <c r="G77" s="89"/>
      <c r="H77" s="89"/>
    </row>
    <row r="78" spans="1:8" s="87" customFormat="1" ht="18">
      <c r="A78" s="183"/>
      <c r="B78" s="89"/>
      <c r="C78" s="89"/>
      <c r="D78" s="89"/>
      <c r="E78" s="89"/>
      <c r="F78" s="89"/>
      <c r="G78" s="89"/>
      <c r="H78" s="89"/>
    </row>
    <row r="79" spans="1:8" s="87" customFormat="1" ht="18">
      <c r="A79" s="183"/>
      <c r="B79" s="89"/>
      <c r="C79" s="89"/>
      <c r="D79" s="89"/>
      <c r="E79" s="89"/>
      <c r="F79" s="89"/>
      <c r="G79" s="89"/>
      <c r="H79" s="89"/>
    </row>
    <row r="80" spans="1:8" s="87" customFormat="1" ht="18">
      <c r="A80" s="183"/>
      <c r="B80" s="89"/>
      <c r="C80" s="89"/>
      <c r="D80" s="89"/>
      <c r="E80" s="89"/>
      <c r="F80" s="89"/>
      <c r="G80" s="89"/>
      <c r="H80" s="89"/>
    </row>
    <row r="81" spans="1:8" s="87" customFormat="1" ht="18">
      <c r="A81" s="214" t="s">
        <v>10</v>
      </c>
      <c r="B81" s="214"/>
      <c r="C81" s="214"/>
      <c r="D81" s="214"/>
      <c r="E81" s="214"/>
      <c r="F81" s="214"/>
      <c r="G81" s="214"/>
      <c r="H81" s="214"/>
    </row>
    <row r="82" spans="1:8" s="87" customFormat="1" ht="18">
      <c r="A82" s="209" t="s">
        <v>25</v>
      </c>
      <c r="B82" s="209"/>
      <c r="C82" s="209"/>
      <c r="D82" s="209"/>
      <c r="E82" s="209"/>
      <c r="F82" s="209"/>
      <c r="G82" s="209"/>
      <c r="H82" s="209"/>
    </row>
    <row r="83" spans="1:8" s="87" customFormat="1" ht="18">
      <c r="A83" s="210" t="s">
        <v>246</v>
      </c>
      <c r="B83" s="210"/>
      <c r="C83" s="210"/>
      <c r="D83" s="210"/>
      <c r="E83" s="210"/>
      <c r="F83" s="210"/>
      <c r="G83" s="210"/>
      <c r="H83" s="210"/>
    </row>
    <row r="84" spans="1:8" s="87" customFormat="1" ht="18">
      <c r="A84" s="25" t="s">
        <v>12</v>
      </c>
      <c r="B84" s="5" t="s">
        <v>13</v>
      </c>
      <c r="C84" s="26" t="s">
        <v>14</v>
      </c>
      <c r="D84" s="25" t="s">
        <v>15</v>
      </c>
      <c r="E84" s="26" t="s">
        <v>16</v>
      </c>
      <c r="F84" s="4"/>
      <c r="G84" s="46" t="s">
        <v>17</v>
      </c>
      <c r="H84" s="26" t="s">
        <v>18</v>
      </c>
    </row>
    <row r="85" spans="1:8" s="87" customFormat="1" ht="18">
      <c r="A85" s="7" t="s">
        <v>0</v>
      </c>
      <c r="B85" s="7" t="s">
        <v>1</v>
      </c>
      <c r="C85" s="27" t="s">
        <v>2</v>
      </c>
      <c r="D85" s="7" t="s">
        <v>7</v>
      </c>
      <c r="E85" s="27" t="s">
        <v>3</v>
      </c>
      <c r="F85" s="9" t="s">
        <v>22</v>
      </c>
      <c r="G85" s="47" t="s">
        <v>26</v>
      </c>
      <c r="H85" s="27" t="s">
        <v>5</v>
      </c>
    </row>
    <row r="86" spans="1:8" s="87" customFormat="1" ht="18">
      <c r="A86" s="11"/>
      <c r="B86" s="11"/>
      <c r="C86" s="28"/>
      <c r="D86" s="11"/>
      <c r="E86" s="28"/>
      <c r="F86" s="11"/>
      <c r="G86" s="37"/>
      <c r="H86" s="29" t="s">
        <v>20</v>
      </c>
    </row>
    <row r="87" spans="1:8" s="87" customFormat="1" ht="18">
      <c r="A87" s="64">
        <v>157441</v>
      </c>
      <c r="B87" s="65" t="s">
        <v>157</v>
      </c>
      <c r="C87" s="30">
        <v>2</v>
      </c>
      <c r="D87" s="30" t="s">
        <v>9</v>
      </c>
      <c r="E87" s="30" t="s">
        <v>27</v>
      </c>
      <c r="F87" s="30">
        <v>4</v>
      </c>
      <c r="G87" s="30">
        <v>38</v>
      </c>
      <c r="H87" s="14">
        <f>C87*G87</f>
        <v>76</v>
      </c>
    </row>
    <row r="88" spans="1:8" s="87" customFormat="1" ht="18">
      <c r="A88" s="41"/>
      <c r="B88" s="42"/>
      <c r="C88" s="41"/>
      <c r="D88" s="27"/>
      <c r="E88" s="27"/>
      <c r="F88" s="41"/>
      <c r="G88" s="27"/>
      <c r="H88" s="27">
        <f>SUM(H87)</f>
        <v>76</v>
      </c>
    </row>
    <row r="89" spans="1:8" s="87" customFormat="1" ht="18">
      <c r="A89" s="41"/>
      <c r="B89" s="42"/>
      <c r="C89" s="41"/>
      <c r="D89" s="27"/>
      <c r="E89" s="27"/>
      <c r="F89" s="41"/>
      <c r="G89" s="27"/>
      <c r="H89" s="27"/>
    </row>
    <row r="90" spans="1:8" s="87" customFormat="1" ht="18">
      <c r="A90" s="41"/>
      <c r="B90" s="42"/>
      <c r="C90" s="41"/>
      <c r="D90" s="27"/>
      <c r="E90" s="27"/>
      <c r="F90" s="41"/>
      <c r="G90" s="27"/>
      <c r="H90" s="27"/>
    </row>
    <row r="91" spans="1:8" s="87" customFormat="1" ht="18">
      <c r="A91" s="41"/>
      <c r="B91" s="42"/>
      <c r="C91" s="41"/>
      <c r="D91" s="27"/>
      <c r="E91" s="27"/>
      <c r="F91" s="41"/>
      <c r="G91" s="27"/>
      <c r="H91" s="27"/>
    </row>
    <row r="92" spans="1:8" s="87" customFormat="1" ht="18">
      <c r="A92" s="41"/>
      <c r="B92" s="42"/>
      <c r="C92" s="41"/>
      <c r="D92" s="27"/>
      <c r="E92" s="27"/>
      <c r="F92" s="41"/>
      <c r="G92" s="27"/>
      <c r="H92" s="27"/>
    </row>
    <row r="93" spans="1:8" s="87" customFormat="1" ht="18">
      <c r="A93" s="41"/>
      <c r="B93" s="42"/>
      <c r="C93" s="41"/>
      <c r="D93" s="27"/>
      <c r="E93" s="27"/>
      <c r="F93" s="41"/>
      <c r="G93" s="27"/>
      <c r="H93" s="27"/>
    </row>
    <row r="94" spans="1:8" s="87" customFormat="1" ht="18">
      <c r="A94" s="41"/>
      <c r="B94" s="42"/>
      <c r="C94" s="41"/>
      <c r="D94" s="27"/>
      <c r="E94" s="27"/>
      <c r="F94" s="41"/>
      <c r="G94" s="27"/>
      <c r="H94" s="27"/>
    </row>
    <row r="95" spans="1:8" s="87" customFormat="1" ht="18">
      <c r="A95" s="41"/>
      <c r="B95" s="42"/>
      <c r="C95" s="41"/>
      <c r="D95" s="27"/>
      <c r="E95" s="27"/>
      <c r="F95" s="41"/>
      <c r="G95" s="27"/>
      <c r="H95" s="27"/>
    </row>
    <row r="96" spans="1:8" s="87" customFormat="1" ht="18">
      <c r="A96" s="41"/>
      <c r="B96" s="42"/>
      <c r="C96" s="41"/>
      <c r="D96" s="27"/>
      <c r="E96" s="27"/>
      <c r="F96" s="41"/>
      <c r="G96" s="27"/>
      <c r="H96" s="27"/>
    </row>
    <row r="97" spans="1:8" s="87" customFormat="1" ht="18">
      <c r="A97" s="41"/>
      <c r="B97" s="42"/>
      <c r="C97" s="41"/>
      <c r="D97" s="27"/>
      <c r="E97" s="27"/>
      <c r="F97" s="41"/>
      <c r="G97" s="27"/>
      <c r="H97" s="27"/>
    </row>
    <row r="98" spans="1:8" s="87" customFormat="1" ht="18">
      <c r="A98" s="41"/>
      <c r="B98" s="42"/>
      <c r="C98" s="41"/>
      <c r="D98" s="27"/>
      <c r="E98" s="27"/>
      <c r="F98" s="41"/>
      <c r="G98" s="27"/>
      <c r="H98" s="27"/>
    </row>
    <row r="99" spans="1:8" s="87" customFormat="1" ht="18">
      <c r="A99" s="41"/>
      <c r="B99" s="42"/>
      <c r="C99" s="41"/>
      <c r="D99" s="27"/>
      <c r="E99" s="27"/>
      <c r="F99" s="41"/>
      <c r="G99" s="27"/>
      <c r="H99" s="27"/>
    </row>
    <row r="100" spans="1:8" s="87" customFormat="1" ht="18">
      <c r="A100" s="41"/>
      <c r="B100" s="42"/>
      <c r="C100" s="41"/>
      <c r="D100" s="27"/>
      <c r="E100" s="27"/>
      <c r="F100" s="41"/>
      <c r="G100" s="27"/>
      <c r="H100" s="27"/>
    </row>
    <row r="101" spans="1:8" s="87" customFormat="1" ht="18">
      <c r="A101" s="41"/>
      <c r="B101" s="42"/>
      <c r="C101" s="41"/>
      <c r="D101" s="27"/>
      <c r="E101" s="27"/>
      <c r="F101" s="41"/>
      <c r="G101" s="27"/>
      <c r="H101" s="27"/>
    </row>
    <row r="102" spans="1:8" s="87" customFormat="1" ht="18">
      <c r="A102" s="41"/>
      <c r="B102" s="42"/>
      <c r="C102" s="41"/>
      <c r="D102" s="27"/>
      <c r="E102" s="27"/>
      <c r="F102" s="41"/>
      <c r="G102" s="27"/>
      <c r="H102" s="27"/>
    </row>
    <row r="103" spans="1:8" s="87" customFormat="1" ht="18">
      <c r="A103" s="41"/>
      <c r="B103" s="42"/>
      <c r="C103" s="41"/>
      <c r="D103" s="27"/>
      <c r="E103" s="27"/>
      <c r="F103" s="41"/>
      <c r="G103" s="27"/>
      <c r="H103" s="27"/>
    </row>
    <row r="104" spans="1:8" s="87" customFormat="1" ht="18">
      <c r="A104" s="41"/>
      <c r="B104" s="42"/>
      <c r="C104" s="41"/>
      <c r="D104" s="27"/>
      <c r="E104" s="27"/>
      <c r="F104" s="41"/>
      <c r="G104" s="27"/>
      <c r="H104" s="27"/>
    </row>
    <row r="105" spans="1:8" s="87" customFormat="1" ht="18">
      <c r="A105" s="41"/>
      <c r="B105" s="42"/>
      <c r="C105" s="41"/>
      <c r="D105" s="27"/>
      <c r="E105" s="27"/>
      <c r="F105" s="41"/>
      <c r="G105" s="27"/>
      <c r="H105" s="27"/>
    </row>
    <row r="106" spans="1:8" s="87" customFormat="1" ht="18">
      <c r="A106" s="41"/>
      <c r="B106" s="42"/>
      <c r="C106" s="41"/>
      <c r="D106" s="27"/>
      <c r="E106" s="27"/>
      <c r="F106" s="41"/>
      <c r="G106" s="27"/>
      <c r="H106" s="27"/>
    </row>
    <row r="107" spans="1:8" s="87" customFormat="1" ht="18">
      <c r="A107" s="41"/>
      <c r="B107" s="42"/>
      <c r="C107" s="41"/>
      <c r="D107" s="27"/>
      <c r="E107" s="27"/>
      <c r="F107" s="41"/>
      <c r="G107" s="27"/>
      <c r="H107" s="27"/>
    </row>
    <row r="108" spans="1:8" s="87" customFormat="1" ht="18">
      <c r="A108" s="41"/>
      <c r="B108" s="42"/>
      <c r="C108" s="41"/>
      <c r="D108" s="27"/>
      <c r="E108" s="27"/>
      <c r="F108" s="41"/>
      <c r="G108" s="27"/>
      <c r="H108" s="27"/>
    </row>
    <row r="109" spans="1:8" s="87" customFormat="1" ht="18">
      <c r="A109" s="41"/>
      <c r="B109" s="42"/>
      <c r="C109" s="41"/>
      <c r="D109" s="27"/>
      <c r="E109" s="27"/>
      <c r="F109" s="41"/>
      <c r="G109" s="27"/>
      <c r="H109" s="27"/>
    </row>
    <row r="110" spans="1:8" s="87" customFormat="1" ht="18">
      <c r="A110" s="41"/>
      <c r="B110" s="42"/>
      <c r="C110" s="41"/>
      <c r="D110" s="27"/>
      <c r="E110" s="27"/>
      <c r="F110" s="41"/>
      <c r="G110" s="27"/>
      <c r="H110" s="27"/>
    </row>
    <row r="111" spans="1:8" s="87" customFormat="1" ht="18">
      <c r="A111" s="41"/>
      <c r="B111" s="42"/>
      <c r="C111" s="41"/>
      <c r="D111" s="27"/>
      <c r="E111" s="27"/>
      <c r="F111" s="41"/>
      <c r="G111" s="27"/>
      <c r="H111" s="27"/>
    </row>
    <row r="112" spans="1:8" s="87" customFormat="1" ht="18">
      <c r="A112" s="41"/>
      <c r="B112" s="42"/>
      <c r="C112" s="41"/>
      <c r="D112" s="27"/>
      <c r="E112" s="27"/>
      <c r="F112" s="41"/>
      <c r="G112" s="27"/>
      <c r="H112" s="27"/>
    </row>
    <row r="113" spans="1:8" s="87" customFormat="1" ht="18">
      <c r="A113" s="41"/>
      <c r="B113" s="42"/>
      <c r="C113" s="41"/>
      <c r="D113" s="27"/>
      <c r="E113" s="27"/>
      <c r="F113" s="41"/>
      <c r="G113" s="27"/>
      <c r="H113" s="27"/>
    </row>
    <row r="114" spans="1:8" s="87" customFormat="1" ht="18">
      <c r="A114" s="41"/>
      <c r="B114" s="42"/>
      <c r="C114" s="41"/>
      <c r="D114" s="27"/>
      <c r="E114" s="27"/>
      <c r="F114" s="41"/>
      <c r="G114" s="27"/>
      <c r="H114" s="27"/>
    </row>
    <row r="115" spans="1:8" s="87" customFormat="1" ht="18">
      <c r="A115" s="41"/>
      <c r="B115" s="42"/>
      <c r="C115" s="41"/>
      <c r="D115" s="27"/>
      <c r="E115" s="27"/>
      <c r="F115" s="41"/>
      <c r="G115" s="27"/>
      <c r="H115" s="27"/>
    </row>
    <row r="116" spans="1:8" s="87" customFormat="1" ht="18">
      <c r="A116" s="41"/>
      <c r="B116" s="42"/>
      <c r="C116" s="41"/>
      <c r="D116" s="27"/>
      <c r="E116" s="27"/>
      <c r="F116" s="41"/>
      <c r="G116" s="27"/>
      <c r="H116" s="27"/>
    </row>
    <row r="117" spans="1:8" s="87" customFormat="1" ht="18">
      <c r="A117" s="41"/>
      <c r="B117" s="42"/>
      <c r="C117" s="41"/>
      <c r="D117" s="27"/>
      <c r="E117" s="27"/>
      <c r="F117" s="41"/>
      <c r="G117" s="27"/>
      <c r="H117" s="27"/>
    </row>
    <row r="118" spans="1:8" s="87" customFormat="1" ht="18">
      <c r="A118" s="41"/>
      <c r="B118" s="42"/>
      <c r="C118" s="41"/>
      <c r="D118" s="27"/>
      <c r="E118" s="27"/>
      <c r="F118" s="41"/>
      <c r="G118" s="27"/>
      <c r="H118" s="27"/>
    </row>
    <row r="119" spans="1:8" s="87" customFormat="1" ht="18">
      <c r="A119" s="41"/>
      <c r="B119" s="42"/>
      <c r="C119" s="41"/>
      <c r="D119" s="27"/>
      <c r="E119" s="27"/>
      <c r="F119" s="41"/>
      <c r="G119" s="27"/>
      <c r="H119" s="27"/>
    </row>
    <row r="120" spans="1:8" s="87" customFormat="1" ht="18">
      <c r="A120" s="41"/>
      <c r="B120" s="42"/>
      <c r="C120" s="41"/>
      <c r="D120" s="27"/>
      <c r="E120" s="27"/>
      <c r="F120" s="41"/>
      <c r="G120" s="27"/>
      <c r="H120" s="27"/>
    </row>
    <row r="121" spans="1:8" s="87" customFormat="1" ht="18">
      <c r="A121" s="41"/>
      <c r="B121" s="42"/>
      <c r="C121" s="41"/>
      <c r="D121" s="27"/>
      <c r="E121" s="27"/>
      <c r="F121" s="41"/>
      <c r="G121" s="27"/>
      <c r="H121" s="27"/>
    </row>
    <row r="122" spans="1:8" s="87" customFormat="1" ht="18">
      <c r="A122" s="41"/>
      <c r="B122" s="42"/>
      <c r="C122" s="41"/>
      <c r="D122" s="27"/>
      <c r="E122" s="27"/>
      <c r="F122" s="41"/>
      <c r="G122" s="27"/>
      <c r="H122" s="27"/>
    </row>
    <row r="123" spans="1:8" s="87" customFormat="1" ht="18">
      <c r="A123" s="41"/>
      <c r="B123" s="42"/>
      <c r="C123" s="41"/>
      <c r="D123" s="27"/>
      <c r="E123" s="27"/>
      <c r="F123" s="41"/>
      <c r="G123" s="27"/>
      <c r="H123" s="27"/>
    </row>
    <row r="124" spans="1:8" ht="18">
      <c r="A124" s="214" t="s">
        <v>10</v>
      </c>
      <c r="B124" s="214"/>
      <c r="C124" s="214"/>
      <c r="D124" s="214"/>
      <c r="E124" s="214"/>
      <c r="F124" s="214"/>
      <c r="G124" s="214"/>
      <c r="H124" s="214"/>
    </row>
    <row r="125" spans="1:8" ht="18">
      <c r="A125" s="209" t="s">
        <v>23</v>
      </c>
      <c r="B125" s="209"/>
      <c r="C125" s="209"/>
      <c r="D125" s="209"/>
      <c r="E125" s="209"/>
      <c r="F125" s="209"/>
      <c r="G125" s="209"/>
      <c r="H125" s="209"/>
    </row>
    <row r="126" spans="1:8" ht="18">
      <c r="A126" s="214" t="s">
        <v>240</v>
      </c>
      <c r="B126" s="214"/>
      <c r="C126" s="214"/>
      <c r="D126" s="214"/>
      <c r="E126" s="214"/>
      <c r="F126" s="214"/>
      <c r="G126" s="214"/>
      <c r="H126" s="214"/>
    </row>
    <row r="127" spans="1:8" ht="18">
      <c r="A127" s="4" t="s">
        <v>12</v>
      </c>
      <c r="B127" s="5" t="s">
        <v>13</v>
      </c>
      <c r="C127" s="4" t="s">
        <v>14</v>
      </c>
      <c r="D127" s="4" t="s">
        <v>15</v>
      </c>
      <c r="E127" s="4" t="s">
        <v>16</v>
      </c>
      <c r="F127" s="4"/>
      <c r="G127" s="4" t="s">
        <v>17</v>
      </c>
      <c r="H127" s="4" t="s">
        <v>18</v>
      </c>
    </row>
    <row r="128" spans="1:8" ht="18">
      <c r="A128" s="6" t="s">
        <v>0</v>
      </c>
      <c r="B128" s="7" t="s">
        <v>1</v>
      </c>
      <c r="C128" s="8" t="s">
        <v>2</v>
      </c>
      <c r="D128" s="8" t="s">
        <v>7</v>
      </c>
      <c r="E128" s="9" t="s">
        <v>3</v>
      </c>
      <c r="F128" s="9" t="s">
        <v>22</v>
      </c>
      <c r="G128" s="9" t="s">
        <v>4</v>
      </c>
      <c r="H128" s="9" t="s">
        <v>5</v>
      </c>
    </row>
    <row r="129" spans="1:8" ht="18">
      <c r="A129" s="10"/>
      <c r="B129" s="7"/>
      <c r="C129" s="12"/>
      <c r="D129" s="12"/>
      <c r="E129" s="13"/>
      <c r="F129" s="13"/>
      <c r="G129" s="13"/>
      <c r="H129" s="13" t="s">
        <v>20</v>
      </c>
    </row>
    <row r="130" spans="1:8" ht="18">
      <c r="A130" s="77">
        <v>151301</v>
      </c>
      <c r="B130" s="66" t="s">
        <v>166</v>
      </c>
      <c r="C130" s="148">
        <v>3</v>
      </c>
      <c r="D130" s="10" t="s">
        <v>9</v>
      </c>
      <c r="E130" s="10" t="s">
        <v>8</v>
      </c>
      <c r="F130" s="10">
        <v>3</v>
      </c>
      <c r="G130" s="10">
        <v>129</v>
      </c>
      <c r="H130" s="10">
        <f>C130*G130</f>
        <v>387</v>
      </c>
    </row>
    <row r="131" spans="1:8" ht="18">
      <c r="A131" s="61">
        <v>151401</v>
      </c>
      <c r="B131" s="36" t="s">
        <v>167</v>
      </c>
      <c r="C131" s="14">
        <v>3</v>
      </c>
      <c r="D131" s="14" t="s">
        <v>9</v>
      </c>
      <c r="E131" s="14" t="s">
        <v>8</v>
      </c>
      <c r="F131" s="14">
        <v>4</v>
      </c>
      <c r="G131" s="14">
        <v>132</v>
      </c>
      <c r="H131" s="10">
        <f aca="true" t="shared" si="1" ref="H131:H148">C131*G131</f>
        <v>396</v>
      </c>
    </row>
    <row r="132" spans="1:8" ht="18">
      <c r="A132" s="61">
        <v>151431</v>
      </c>
      <c r="B132" s="36" t="s">
        <v>168</v>
      </c>
      <c r="C132" s="14">
        <v>5</v>
      </c>
      <c r="D132" s="14" t="s">
        <v>9</v>
      </c>
      <c r="E132" s="14" t="s">
        <v>8</v>
      </c>
      <c r="F132" s="14">
        <v>4</v>
      </c>
      <c r="G132" s="14">
        <v>133</v>
      </c>
      <c r="H132" s="10">
        <f t="shared" si="1"/>
        <v>665</v>
      </c>
    </row>
    <row r="133" spans="1:8" ht="18">
      <c r="A133" s="61">
        <v>151512</v>
      </c>
      <c r="B133" s="36" t="s">
        <v>169</v>
      </c>
      <c r="C133" s="14">
        <v>3</v>
      </c>
      <c r="D133" s="14" t="s">
        <v>9</v>
      </c>
      <c r="E133" s="14" t="s">
        <v>8</v>
      </c>
      <c r="F133" s="14">
        <v>5</v>
      </c>
      <c r="G133" s="14">
        <v>125</v>
      </c>
      <c r="H133" s="10">
        <f t="shared" si="1"/>
        <v>375</v>
      </c>
    </row>
    <row r="134" spans="1:8" ht="18">
      <c r="A134" s="64">
        <v>151522</v>
      </c>
      <c r="B134" s="36" t="s">
        <v>170</v>
      </c>
      <c r="C134" s="14">
        <v>3</v>
      </c>
      <c r="D134" s="14" t="s">
        <v>9</v>
      </c>
      <c r="E134" s="14" t="s">
        <v>8</v>
      </c>
      <c r="F134" s="14">
        <v>5</v>
      </c>
      <c r="G134" s="14">
        <v>125</v>
      </c>
      <c r="H134" s="10">
        <f t="shared" si="1"/>
        <v>375</v>
      </c>
    </row>
    <row r="135" spans="1:8" ht="18">
      <c r="A135" s="64">
        <v>151529</v>
      </c>
      <c r="B135" s="36" t="s">
        <v>43</v>
      </c>
      <c r="C135" s="14">
        <v>2</v>
      </c>
      <c r="D135" s="14" t="s">
        <v>9</v>
      </c>
      <c r="E135" s="14" t="s">
        <v>8</v>
      </c>
      <c r="F135" s="14">
        <v>5</v>
      </c>
      <c r="G135" s="14">
        <v>2</v>
      </c>
      <c r="H135" s="10">
        <f>C135*G135</f>
        <v>4</v>
      </c>
    </row>
    <row r="136" spans="1:8" ht="18">
      <c r="A136" s="64">
        <v>151532</v>
      </c>
      <c r="B136" s="149" t="s">
        <v>171</v>
      </c>
      <c r="C136" s="14">
        <v>5</v>
      </c>
      <c r="D136" s="14" t="s">
        <v>9</v>
      </c>
      <c r="E136" s="14" t="s">
        <v>8</v>
      </c>
      <c r="F136" s="14">
        <v>5</v>
      </c>
      <c r="G136" s="14">
        <v>125</v>
      </c>
      <c r="H136" s="10">
        <f t="shared" si="1"/>
        <v>625</v>
      </c>
    </row>
    <row r="137" spans="1:8" ht="18">
      <c r="A137" s="61">
        <v>151592</v>
      </c>
      <c r="B137" s="68" t="s">
        <v>145</v>
      </c>
      <c r="C137" s="14">
        <v>3</v>
      </c>
      <c r="D137" s="14" t="s">
        <v>9</v>
      </c>
      <c r="E137" s="14" t="s">
        <v>8</v>
      </c>
      <c r="F137" s="14">
        <v>5</v>
      </c>
      <c r="G137" s="14">
        <v>118</v>
      </c>
      <c r="H137" s="10">
        <f t="shared" si="1"/>
        <v>354</v>
      </c>
    </row>
    <row r="138" spans="1:8" ht="18">
      <c r="A138" s="67">
        <v>151595</v>
      </c>
      <c r="B138" s="68" t="s">
        <v>172</v>
      </c>
      <c r="C138" s="18">
        <v>1</v>
      </c>
      <c r="D138" s="14" t="s">
        <v>9</v>
      </c>
      <c r="E138" s="14" t="s">
        <v>8</v>
      </c>
      <c r="F138" s="14">
        <v>5</v>
      </c>
      <c r="G138" s="14">
        <v>118</v>
      </c>
      <c r="H138" s="10">
        <f t="shared" si="1"/>
        <v>118</v>
      </c>
    </row>
    <row r="139" spans="1:8" ht="18">
      <c r="A139" s="151">
        <v>154225</v>
      </c>
      <c r="B139" s="68" t="s">
        <v>173</v>
      </c>
      <c r="C139" s="152">
        <v>4</v>
      </c>
      <c r="D139" s="14" t="s">
        <v>9</v>
      </c>
      <c r="E139" s="14" t="s">
        <v>8</v>
      </c>
      <c r="F139" s="14">
        <v>2</v>
      </c>
      <c r="G139" s="14">
        <v>163</v>
      </c>
      <c r="H139" s="10">
        <f>C139*G139</f>
        <v>652</v>
      </c>
    </row>
    <row r="140" spans="1:8" ht="18">
      <c r="A140" s="67">
        <v>154304</v>
      </c>
      <c r="B140" s="153" t="s">
        <v>174</v>
      </c>
      <c r="C140" s="14">
        <v>3</v>
      </c>
      <c r="D140" s="18" t="s">
        <v>9</v>
      </c>
      <c r="E140" s="14" t="s">
        <v>8</v>
      </c>
      <c r="F140" s="14">
        <v>3</v>
      </c>
      <c r="G140" s="14">
        <v>134</v>
      </c>
      <c r="H140" s="10">
        <f t="shared" si="1"/>
        <v>402</v>
      </c>
    </row>
    <row r="141" spans="1:8" ht="18">
      <c r="A141" s="64">
        <v>154307</v>
      </c>
      <c r="B141" s="154" t="s">
        <v>175</v>
      </c>
      <c r="C141" s="10">
        <v>2</v>
      </c>
      <c r="D141" s="14" t="s">
        <v>176</v>
      </c>
      <c r="E141" s="14" t="s">
        <v>176</v>
      </c>
      <c r="F141" s="14">
        <v>3</v>
      </c>
      <c r="G141" s="14">
        <v>83</v>
      </c>
      <c r="H141" s="10">
        <f t="shared" si="1"/>
        <v>166</v>
      </c>
    </row>
    <row r="142" spans="1:8" ht="18">
      <c r="A142" s="150">
        <v>154412</v>
      </c>
      <c r="B142" s="149" t="s">
        <v>177</v>
      </c>
      <c r="C142" s="14">
        <v>1</v>
      </c>
      <c r="D142" s="18" t="s">
        <v>9</v>
      </c>
      <c r="E142" s="14" t="s">
        <v>8</v>
      </c>
      <c r="F142" s="14">
        <v>4</v>
      </c>
      <c r="G142" s="14">
        <v>133</v>
      </c>
      <c r="H142" s="10">
        <f t="shared" si="1"/>
        <v>133</v>
      </c>
    </row>
    <row r="143" spans="1:8" ht="18">
      <c r="A143" s="67">
        <v>156321</v>
      </c>
      <c r="B143" s="68" t="s">
        <v>178</v>
      </c>
      <c r="C143" s="18">
        <v>2</v>
      </c>
      <c r="D143" s="14" t="s">
        <v>9</v>
      </c>
      <c r="E143" s="14" t="s">
        <v>8</v>
      </c>
      <c r="F143" s="14">
        <v>3</v>
      </c>
      <c r="G143" s="14">
        <v>131</v>
      </c>
      <c r="H143" s="14">
        <f>C143*G143</f>
        <v>262</v>
      </c>
    </row>
    <row r="144" spans="1:8" ht="18">
      <c r="A144" s="64">
        <v>156406</v>
      </c>
      <c r="B144" s="65" t="s">
        <v>179</v>
      </c>
      <c r="C144" s="14">
        <v>2</v>
      </c>
      <c r="D144" s="14" t="s">
        <v>9</v>
      </c>
      <c r="E144" s="14" t="s">
        <v>8</v>
      </c>
      <c r="F144" s="14">
        <v>4</v>
      </c>
      <c r="G144" s="14">
        <v>140</v>
      </c>
      <c r="H144" s="14">
        <f>C144*G144</f>
        <v>280</v>
      </c>
    </row>
    <row r="145" spans="1:8" ht="18">
      <c r="A145" s="61">
        <v>156407</v>
      </c>
      <c r="B145" s="149" t="s">
        <v>180</v>
      </c>
      <c r="C145" s="16">
        <v>2</v>
      </c>
      <c r="D145" s="14" t="s">
        <v>9</v>
      </c>
      <c r="E145" s="14" t="s">
        <v>8</v>
      </c>
      <c r="F145" s="14">
        <v>4</v>
      </c>
      <c r="G145" s="14">
        <v>134</v>
      </c>
      <c r="H145" s="14">
        <f t="shared" si="1"/>
        <v>268</v>
      </c>
    </row>
    <row r="146" spans="1:8" ht="18">
      <c r="A146" s="67">
        <v>156409</v>
      </c>
      <c r="B146" s="68" t="s">
        <v>181</v>
      </c>
      <c r="C146" s="14">
        <v>1</v>
      </c>
      <c r="D146" s="14" t="s">
        <v>9</v>
      </c>
      <c r="E146" s="14" t="s">
        <v>8</v>
      </c>
      <c r="F146" s="14">
        <v>4</v>
      </c>
      <c r="G146" s="14">
        <v>125</v>
      </c>
      <c r="H146" s="14">
        <f t="shared" si="1"/>
        <v>125</v>
      </c>
    </row>
    <row r="147" spans="1:8" ht="18">
      <c r="A147" s="67">
        <v>156441</v>
      </c>
      <c r="B147" s="68" t="s">
        <v>182</v>
      </c>
      <c r="C147" s="14">
        <v>2</v>
      </c>
      <c r="D147" s="14" t="s">
        <v>9</v>
      </c>
      <c r="E147" s="14" t="s">
        <v>8</v>
      </c>
      <c r="F147" s="14">
        <v>4</v>
      </c>
      <c r="G147" s="14">
        <v>137</v>
      </c>
      <c r="H147" s="14">
        <f t="shared" si="1"/>
        <v>274</v>
      </c>
    </row>
    <row r="148" spans="1:8" ht="18">
      <c r="A148" s="64">
        <v>156531</v>
      </c>
      <c r="B148" s="65" t="s">
        <v>183</v>
      </c>
      <c r="C148" s="18">
        <v>3</v>
      </c>
      <c r="D148" s="14" t="s">
        <v>9</v>
      </c>
      <c r="E148" s="14" t="s">
        <v>8</v>
      </c>
      <c r="F148" s="14">
        <v>5</v>
      </c>
      <c r="G148" s="14">
        <v>128</v>
      </c>
      <c r="H148" s="14">
        <f t="shared" si="1"/>
        <v>384</v>
      </c>
    </row>
    <row r="149" spans="1:8" ht="18">
      <c r="A149" s="155"/>
      <c r="B149" s="156"/>
      <c r="C149" s="143"/>
      <c r="D149" s="143"/>
      <c r="E149" s="143"/>
      <c r="F149" s="143"/>
      <c r="G149" s="143"/>
      <c r="H149" s="80">
        <f>SUM(H130:H148)</f>
        <v>6245</v>
      </c>
    </row>
    <row r="150" spans="1:2" ht="18">
      <c r="A150" s="215"/>
      <c r="B150" s="215"/>
    </row>
    <row r="151" spans="1:2" ht="18">
      <c r="A151" s="179"/>
      <c r="B151" s="179"/>
    </row>
    <row r="152" spans="1:2" ht="18">
      <c r="A152" s="179"/>
      <c r="B152" s="179"/>
    </row>
    <row r="153" spans="1:8" ht="18">
      <c r="A153" s="214" t="s">
        <v>10</v>
      </c>
      <c r="B153" s="214"/>
      <c r="C153" s="214"/>
      <c r="D153" s="214"/>
      <c r="E153" s="214"/>
      <c r="F153" s="214"/>
      <c r="G153" s="214"/>
      <c r="H153" s="214"/>
    </row>
    <row r="154" spans="1:8" ht="18">
      <c r="A154" s="209" t="s">
        <v>25</v>
      </c>
      <c r="B154" s="209"/>
      <c r="C154" s="209"/>
      <c r="D154" s="209"/>
      <c r="E154" s="209"/>
      <c r="F154" s="209"/>
      <c r="G154" s="209"/>
      <c r="H154" s="209"/>
    </row>
    <row r="155" spans="1:8" ht="18">
      <c r="A155" s="210" t="s">
        <v>269</v>
      </c>
      <c r="B155" s="210"/>
      <c r="C155" s="210"/>
      <c r="D155" s="210"/>
      <c r="E155" s="210"/>
      <c r="F155" s="210"/>
      <c r="G155" s="210"/>
      <c r="H155" s="210"/>
    </row>
    <row r="156" spans="1:8" ht="18">
      <c r="A156" s="25" t="s">
        <v>12</v>
      </c>
      <c r="B156" s="5" t="s">
        <v>13</v>
      </c>
      <c r="C156" s="26" t="s">
        <v>14</v>
      </c>
      <c r="D156" s="25" t="s">
        <v>15</v>
      </c>
      <c r="E156" s="26" t="s">
        <v>16</v>
      </c>
      <c r="F156" s="4"/>
      <c r="G156" s="46" t="s">
        <v>17</v>
      </c>
      <c r="H156" s="26" t="s">
        <v>18</v>
      </c>
    </row>
    <row r="157" spans="1:8" ht="18">
      <c r="A157" s="7" t="s">
        <v>0</v>
      </c>
      <c r="B157" s="7" t="s">
        <v>1</v>
      </c>
      <c r="C157" s="27" t="s">
        <v>2</v>
      </c>
      <c r="D157" s="7" t="s">
        <v>7</v>
      </c>
      <c r="E157" s="27" t="s">
        <v>3</v>
      </c>
      <c r="F157" s="9" t="s">
        <v>22</v>
      </c>
      <c r="G157" s="47" t="s">
        <v>26</v>
      </c>
      <c r="H157" s="27" t="s">
        <v>5</v>
      </c>
    </row>
    <row r="158" spans="1:8" ht="18">
      <c r="A158" s="7"/>
      <c r="B158" s="7"/>
      <c r="C158" s="27"/>
      <c r="D158" s="7"/>
      <c r="E158" s="27"/>
      <c r="F158" s="7"/>
      <c r="G158" s="47"/>
      <c r="H158" s="144" t="s">
        <v>20</v>
      </c>
    </row>
    <row r="159" spans="1:8" ht="18">
      <c r="A159" s="64">
        <v>157351</v>
      </c>
      <c r="B159" s="65" t="s">
        <v>184</v>
      </c>
      <c r="C159" s="30">
        <v>3</v>
      </c>
      <c r="D159" s="30" t="s">
        <v>9</v>
      </c>
      <c r="E159" s="30" t="s">
        <v>27</v>
      </c>
      <c r="F159" s="30">
        <v>3</v>
      </c>
      <c r="G159" s="30">
        <v>45</v>
      </c>
      <c r="H159" s="14">
        <f>C159*G159</f>
        <v>135</v>
      </c>
    </row>
    <row r="160" spans="1:8" ht="18">
      <c r="A160" s="64">
        <v>157498</v>
      </c>
      <c r="B160" s="65" t="s">
        <v>112</v>
      </c>
      <c r="C160" s="30">
        <v>6</v>
      </c>
      <c r="D160" s="30" t="s">
        <v>9</v>
      </c>
      <c r="E160" s="30" t="s">
        <v>27</v>
      </c>
      <c r="F160" s="30">
        <v>4</v>
      </c>
      <c r="G160" s="30">
        <v>27</v>
      </c>
      <c r="H160" s="14">
        <f>C160*G160</f>
        <v>162</v>
      </c>
    </row>
    <row r="161" spans="1:8" ht="18">
      <c r="A161" s="27"/>
      <c r="B161" s="33"/>
      <c r="C161" s="27"/>
      <c r="D161" s="27"/>
      <c r="E161" s="27"/>
      <c r="F161" s="27"/>
      <c r="G161" s="27"/>
      <c r="H161" s="27">
        <f>SUM(H159:H160)</f>
        <v>297</v>
      </c>
    </row>
    <row r="162" spans="1:8" ht="18">
      <c r="A162" s="27"/>
      <c r="B162" s="33"/>
      <c r="C162" s="27"/>
      <c r="D162" s="27"/>
      <c r="E162" s="27"/>
      <c r="F162" s="27"/>
      <c r="G162" s="27"/>
      <c r="H162" s="27"/>
    </row>
    <row r="163" spans="1:8" ht="18">
      <c r="A163" s="27"/>
      <c r="B163" s="33"/>
      <c r="C163" s="27"/>
      <c r="D163" s="27"/>
      <c r="E163" s="27"/>
      <c r="F163" s="27"/>
      <c r="G163" s="27"/>
      <c r="H163" s="27"/>
    </row>
    <row r="164" spans="1:8" ht="18">
      <c r="A164" s="27"/>
      <c r="B164" s="33"/>
      <c r="C164" s="27"/>
      <c r="D164" s="27"/>
      <c r="E164" s="27"/>
      <c r="F164" s="27"/>
      <c r="G164" s="27"/>
      <c r="H164" s="27"/>
    </row>
    <row r="165" spans="1:8" ht="18">
      <c r="A165" s="27"/>
      <c r="B165" s="33"/>
      <c r="C165" s="27"/>
      <c r="D165" s="27"/>
      <c r="E165" s="27"/>
      <c r="F165" s="27"/>
      <c r="G165" s="27"/>
      <c r="H165" s="27"/>
    </row>
    <row r="166" spans="1:8" ht="18">
      <c r="A166" s="27"/>
      <c r="B166" s="33"/>
      <c r="C166" s="27"/>
      <c r="D166" s="27"/>
      <c r="E166" s="27"/>
      <c r="F166" s="27"/>
      <c r="G166" s="27"/>
      <c r="H166" s="27"/>
    </row>
    <row r="167" spans="1:8" ht="18">
      <c r="A167" s="27"/>
      <c r="B167" s="33"/>
      <c r="C167" s="27"/>
      <c r="D167" s="27"/>
      <c r="E167" s="27"/>
      <c r="F167" s="27"/>
      <c r="G167" s="27"/>
      <c r="H167" s="27"/>
    </row>
    <row r="168" spans="1:8" ht="18">
      <c r="A168" s="27"/>
      <c r="B168" s="33"/>
      <c r="C168" s="27"/>
      <c r="D168" s="27"/>
      <c r="E168" s="27"/>
      <c r="F168" s="27"/>
      <c r="G168" s="27"/>
      <c r="H168" s="27"/>
    </row>
    <row r="169" spans="1:8" ht="18">
      <c r="A169" s="27"/>
      <c r="B169" s="33"/>
      <c r="C169" s="27"/>
      <c r="D169" s="27"/>
      <c r="E169" s="27"/>
      <c r="F169" s="27"/>
      <c r="G169" s="27"/>
      <c r="H169" s="27"/>
    </row>
    <row r="170" spans="1:8" ht="18">
      <c r="A170" s="27"/>
      <c r="B170" s="33"/>
      <c r="C170" s="27"/>
      <c r="D170" s="27"/>
      <c r="E170" s="27"/>
      <c r="F170" s="27"/>
      <c r="G170" s="27"/>
      <c r="H170" s="27"/>
    </row>
    <row r="171" spans="1:8" ht="18">
      <c r="A171" s="27"/>
      <c r="B171" s="33"/>
      <c r="C171" s="27"/>
      <c r="D171" s="27"/>
      <c r="E171" s="27"/>
      <c r="F171" s="27"/>
      <c r="G171" s="27"/>
      <c r="H171" s="27"/>
    </row>
    <row r="172" spans="1:8" ht="18">
      <c r="A172" s="27"/>
      <c r="B172" s="33"/>
      <c r="C172" s="27"/>
      <c r="D172" s="27"/>
      <c r="E172" s="27"/>
      <c r="F172" s="27"/>
      <c r="G172" s="27"/>
      <c r="H172" s="27"/>
    </row>
    <row r="173" spans="1:8" ht="18">
      <c r="A173" s="27"/>
      <c r="B173" s="33"/>
      <c r="C173" s="27"/>
      <c r="D173" s="27"/>
      <c r="E173" s="27"/>
      <c r="F173" s="27"/>
      <c r="G173" s="27"/>
      <c r="H173" s="27"/>
    </row>
    <row r="174" spans="1:8" ht="18">
      <c r="A174" s="27"/>
      <c r="B174" s="33"/>
      <c r="C174" s="27"/>
      <c r="D174" s="27"/>
      <c r="E174" s="27"/>
      <c r="F174" s="27"/>
      <c r="G174" s="27"/>
      <c r="H174" s="27"/>
    </row>
  </sheetData>
  <mergeCells count="18">
    <mergeCell ref="B3:I3"/>
    <mergeCell ref="A17:C17"/>
    <mergeCell ref="A19:B19"/>
    <mergeCell ref="A124:H124"/>
    <mergeCell ref="C22:E22"/>
    <mergeCell ref="B23:H23"/>
    <mergeCell ref="A41:H41"/>
    <mergeCell ref="A42:H42"/>
    <mergeCell ref="A154:H154"/>
    <mergeCell ref="A155:H155"/>
    <mergeCell ref="E1:H1"/>
    <mergeCell ref="A125:H125"/>
    <mergeCell ref="A126:H126"/>
    <mergeCell ref="A150:B150"/>
    <mergeCell ref="A153:H153"/>
    <mergeCell ref="A81:H81"/>
    <mergeCell ref="A82:H82"/>
    <mergeCell ref="A83:H83"/>
  </mergeCells>
  <hyperlinks>
    <hyperlink ref="A48" r:id="rId1" display="http://www.reg.nu.ac.th/registrar/class_info_2.asp?backto=home&amp;option=0&amp;courseid=803&amp;acadyear=2550&amp;semester=1&amp;avs792363855=16"/>
    <hyperlink ref="A49" r:id="rId2" display="http://www.reg.nu.ac.th/registrar/class_info_2.asp?backto=home&amp;option=0&amp;courseid=4823&amp;acadyear=2550&amp;semester=1&amp;avs792363855=18"/>
    <hyperlink ref="A50" r:id="rId3" display="http://www.reg.nu.ac.th/registrar/class_info_2.asp?backto=home&amp;option=0&amp;courseid=4713&amp;acadyear=2550&amp;semester=1&amp;avs792363855=22"/>
    <hyperlink ref="A51" r:id="rId4" display="http://www.reg.nu.ac.th/registrar/class_info_2.asp?backto=home&amp;option=0&amp;courseid=4691&amp;acadyear=2550&amp;semester=1&amp;avs792363855=25"/>
    <hyperlink ref="A52" r:id="rId5" display="http://www.reg.nu.ac.th/registrar/class_info_2.asp?backto=home&amp;option=0&amp;courseid=817&amp;acadyear=2550&amp;semester=1&amp;avs792363855=29"/>
    <hyperlink ref="A53" r:id="rId6" display="http://www.reg.nu.ac.th/registrar/class_info_2.asp?backto=home&amp;option=0&amp;courseid=818&amp;acadyear=2550&amp;semester=1&amp;avs792363855=30"/>
    <hyperlink ref="A54" r:id="rId7" display="http://www.reg.nu.ac.th/registrar/class_info_2.asp?backto=home&amp;option=0&amp;courseid=819&amp;acadyear=2550&amp;semester=1&amp;avs792377644=31"/>
    <hyperlink ref="A55" r:id="rId8" display="http://www.reg.nu.ac.th/registrar/class_info_2.asp?backto=home&amp;option=0&amp;courseid=821&amp;acadyear=2550&amp;semester=1&amp;avs792377644=33"/>
    <hyperlink ref="A62" r:id="rId9" display="http://www.reg.nu.ac.th/registrar/class_info_2.asp?backto=home&amp;option=0&amp;courseid=4698&amp;acadyear=2550&amp;semester=1&amp;avs792377644=165"/>
    <hyperlink ref="A63" r:id="rId10" display="http://www.reg.nu.ac.th/registrar/class_info_2.asp?backto=home&amp;option=0&amp;courseid=4696&amp;acadyear=2550&amp;semester=1&amp;avs792377644=167"/>
    <hyperlink ref="A64" r:id="rId11" display="http://www.reg.nu.ac.th/registrar/class_info_2.asp?backto=home&amp;option=0&amp;courseid=4697&amp;acadyear=2550&amp;semester=1&amp;avs792377644=169"/>
    <hyperlink ref="A65" r:id="rId12" display="http://www.reg.nu.ac.th/registrar/class_info_2.asp?backto=home&amp;option=0&amp;courseid=5884&amp;acadyear=2550&amp;semester=1&amp;avs792377644=171"/>
    <hyperlink ref="A58" r:id="rId13" display="http://www.reg.nu.ac.th/registrar/class_info_2.asp?backto=home&amp;option=0&amp;courseid=5649&amp;acadyear=2550&amp;semester=1&amp;avs792377644=477"/>
    <hyperlink ref="A59" r:id="rId14" display="http://www.reg.nu.ac.th/registrar/class_info_2.asp?backto=home&amp;option=0&amp;courseid=839&amp;acadyear=2550&amp;semester=1&amp;avs792377644=478"/>
    <hyperlink ref="A61" r:id="rId15" display="http://www.reg.nu.ac.th/registrar/class_info_2.asp?backto=home&amp;option=0&amp;courseid=5883&amp;acadyear=2550&amp;semester=1&amp;avs792377644=484"/>
    <hyperlink ref="A66" r:id="rId16" display="http://www.reg.nu.ac.th/registrar/class_info_3.asp?backto=home&amp;option=0&amp;courseid=5885&amp;classid=220099&amp;acadyear=2552&amp;semester=1&amp;avs508917070=62"/>
    <hyperlink ref="A67" r:id="rId17" display="http://www.reg.nu.ac.th/registrar/class_info_3.asp?backto=home&amp;option=0&amp;courseid=6927&amp;classid=220117&amp;acadyear=2552&amp;semester=1&amp;avs508917070=67"/>
    <hyperlink ref="A46" r:id="rId18" display="http://www.reg.nu.ac.th/registrar/class_info_3.asp?backto=home&amp;option=0&amp;courseid=6071&amp;classid=219994&amp;acadyear=2552&amp;semester=1&amp;avs508917070=311"/>
  </hyperlinks>
  <printOptions/>
  <pageMargins left="0.5" right="0.25" top="1" bottom="1" header="0.5" footer="0.5"/>
  <pageSetup horizontalDpi="600" verticalDpi="600" orientation="portrait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0"/>
  <sheetViews>
    <sheetView zoomScale="130" zoomScaleNormal="130" workbookViewId="0" topLeftCell="A2">
      <selection activeCell="I14" sqref="I14"/>
    </sheetView>
  </sheetViews>
  <sheetFormatPr defaultColWidth="9.140625" defaultRowHeight="12.75"/>
  <cols>
    <col min="1" max="1" width="9.421875" style="2" customWidth="1"/>
    <col min="2" max="2" width="29.421875" style="22" customWidth="1"/>
    <col min="3" max="3" width="8.421875" style="2" customWidth="1"/>
    <col min="4" max="4" width="8.00390625" style="2" customWidth="1"/>
    <col min="5" max="5" width="8.8515625" style="2" customWidth="1"/>
    <col min="6" max="6" width="6.140625" style="2" customWidth="1"/>
    <col min="7" max="7" width="7.28125" style="2" customWidth="1"/>
    <col min="8" max="8" width="8.00390625" style="2" customWidth="1"/>
    <col min="9" max="9" width="12.140625" style="2" customWidth="1"/>
    <col min="10" max="16384" width="9.140625" style="1" customWidth="1"/>
  </cols>
  <sheetData>
    <row r="1" spans="6:9" ht="21">
      <c r="F1" s="211" t="s">
        <v>271</v>
      </c>
      <c r="G1" s="212"/>
      <c r="H1" s="212"/>
      <c r="I1" s="213"/>
    </row>
    <row r="2" ht="18" customHeight="1"/>
    <row r="3" spans="2:10" ht="17.25" customHeight="1">
      <c r="B3" s="207" t="s">
        <v>283</v>
      </c>
      <c r="C3" s="207"/>
      <c r="D3" s="207"/>
      <c r="E3" s="207"/>
      <c r="F3" s="207"/>
      <c r="G3" s="207"/>
      <c r="H3" s="207"/>
      <c r="I3" s="207"/>
      <c r="J3" s="207"/>
    </row>
    <row r="4" spans="2:10" ht="17.25" customHeight="1">
      <c r="B4" s="193"/>
      <c r="C4" s="193"/>
      <c r="D4" s="193"/>
      <c r="E4" s="193"/>
      <c r="F4" s="193"/>
      <c r="G4" s="193"/>
      <c r="H4" s="193"/>
      <c r="I4" s="193"/>
      <c r="J4" s="193"/>
    </row>
    <row r="5" spans="2:9" ht="17.25" customHeight="1">
      <c r="B5" s="137" t="s">
        <v>264</v>
      </c>
      <c r="C5" s="189">
        <f>SUM(C6:C6)</f>
        <v>329.2777777777779</v>
      </c>
      <c r="D5" s="141"/>
      <c r="E5" s="135"/>
      <c r="F5" s="135"/>
      <c r="G5" s="136"/>
      <c r="H5" s="136"/>
      <c r="I5" s="136"/>
    </row>
    <row r="6" spans="2:9" ht="17.25" customHeight="1">
      <c r="B6" s="133" t="s">
        <v>263</v>
      </c>
      <c r="C6" s="172">
        <f>I65+I84</f>
        <v>329.2777777777779</v>
      </c>
      <c r="D6" s="141"/>
      <c r="E6" s="135"/>
      <c r="F6" s="135"/>
      <c r="G6" s="136"/>
      <c r="H6" s="136"/>
      <c r="I6" s="136"/>
    </row>
    <row r="7" spans="2:9" ht="17.25" customHeight="1">
      <c r="B7" s="133"/>
      <c r="C7" s="172"/>
      <c r="D7" s="141"/>
      <c r="E7" s="135"/>
      <c r="F7" s="135"/>
      <c r="G7" s="136"/>
      <c r="H7" s="136"/>
      <c r="I7" s="136"/>
    </row>
    <row r="8" spans="2:9" ht="17.25" customHeight="1">
      <c r="B8" s="133"/>
      <c r="C8" s="172"/>
      <c r="D8" s="141"/>
      <c r="E8" s="135"/>
      <c r="F8" s="135"/>
      <c r="G8" s="136"/>
      <c r="H8" s="136"/>
      <c r="I8" s="136"/>
    </row>
    <row r="9" spans="2:9" ht="17.25" customHeight="1">
      <c r="B9" s="137" t="s">
        <v>267</v>
      </c>
      <c r="C9" s="189">
        <f>SUM(C10:C10)</f>
        <v>363.44444444444446</v>
      </c>
      <c r="D9" s="141"/>
      <c r="E9" s="135"/>
      <c r="F9" s="135"/>
      <c r="G9" s="136"/>
      <c r="H9" s="136"/>
      <c r="I9" s="136"/>
    </row>
    <row r="10" spans="2:9" ht="17.25" customHeight="1">
      <c r="B10" s="133" t="s">
        <v>263</v>
      </c>
      <c r="C10" s="172">
        <f>I145+I157</f>
        <v>363.44444444444446</v>
      </c>
      <c r="D10" s="141"/>
      <c r="E10" s="135"/>
      <c r="F10" s="135"/>
      <c r="G10" s="136"/>
      <c r="H10" s="136"/>
      <c r="I10" s="136"/>
    </row>
    <row r="11" spans="2:9" ht="17.25" customHeight="1">
      <c r="B11" s="133"/>
      <c r="C11" s="133"/>
      <c r="D11" s="190"/>
      <c r="E11" s="135"/>
      <c r="F11" s="135"/>
      <c r="G11" s="136"/>
      <c r="H11" s="136"/>
      <c r="I11" s="136"/>
    </row>
    <row r="12" spans="1:9" ht="18.75" customHeight="1" thickBot="1">
      <c r="A12" s="133" t="s">
        <v>163</v>
      </c>
      <c r="B12" s="137" t="s">
        <v>268</v>
      </c>
      <c r="C12" s="192">
        <f>(C5+C9)/2</f>
        <v>346.3611111111112</v>
      </c>
      <c r="D12" s="191"/>
      <c r="E12" s="135"/>
      <c r="F12" s="135"/>
      <c r="G12" s="134"/>
      <c r="H12" s="136"/>
      <c r="I12" s="136"/>
    </row>
    <row r="13" spans="1:9" ht="21.75" thickTop="1">
      <c r="A13" s="208"/>
      <c r="B13" s="208"/>
      <c r="C13" s="208"/>
      <c r="D13" s="171"/>
      <c r="E13" s="136"/>
      <c r="F13" s="136"/>
      <c r="G13" s="136"/>
      <c r="H13" s="136"/>
      <c r="I13" s="136"/>
    </row>
    <row r="14" spans="2:9" ht="21">
      <c r="B14" s="133"/>
      <c r="D14" s="134"/>
      <c r="E14" s="136"/>
      <c r="F14" s="136"/>
      <c r="G14" s="136"/>
      <c r="H14" s="136"/>
      <c r="I14" s="136"/>
    </row>
    <row r="15" spans="1:11" ht="21">
      <c r="A15" s="208"/>
      <c r="B15" s="208"/>
      <c r="C15" s="136"/>
      <c r="D15" s="171"/>
      <c r="E15" s="136"/>
      <c r="F15" s="136"/>
      <c r="G15" s="136"/>
      <c r="H15" s="136"/>
      <c r="I15" s="136"/>
      <c r="K15" s="23"/>
    </row>
    <row r="16" spans="2:11" ht="21">
      <c r="B16" s="133"/>
      <c r="C16" s="133"/>
      <c r="D16" s="134"/>
      <c r="E16" s="136"/>
      <c r="F16" s="136"/>
      <c r="G16" s="136"/>
      <c r="H16" s="136"/>
      <c r="I16" s="136"/>
      <c r="K16" s="131"/>
    </row>
    <row r="17" spans="1:9" ht="21">
      <c r="A17" s="136"/>
      <c r="B17" s="138"/>
      <c r="C17" s="136"/>
      <c r="D17" s="136"/>
      <c r="E17" s="136"/>
      <c r="F17" s="136"/>
      <c r="G17" s="136"/>
      <c r="H17" s="136"/>
      <c r="I17" s="136"/>
    </row>
    <row r="18" spans="1:5" ht="21">
      <c r="A18" s="136" t="s">
        <v>164</v>
      </c>
      <c r="B18" s="22" t="s">
        <v>165</v>
      </c>
      <c r="C18" s="216" t="s">
        <v>272</v>
      </c>
      <c r="D18" s="216"/>
      <c r="E18" s="216"/>
    </row>
    <row r="19" spans="2:9" ht="21">
      <c r="B19" s="206"/>
      <c r="C19" s="206"/>
      <c r="D19" s="206"/>
      <c r="E19" s="206"/>
      <c r="F19" s="206"/>
      <c r="G19" s="206"/>
      <c r="H19" s="206"/>
      <c r="I19" s="206"/>
    </row>
    <row r="20" spans="2:9" ht="21">
      <c r="B20" s="138"/>
      <c r="C20" s="138"/>
      <c r="D20" s="138"/>
      <c r="E20" s="138"/>
      <c r="F20" s="138"/>
      <c r="G20" s="138"/>
      <c r="H20" s="138"/>
      <c r="I20" s="138"/>
    </row>
    <row r="21" spans="2:9" ht="21">
      <c r="B21" s="138"/>
      <c r="C21" s="138"/>
      <c r="D21" s="138"/>
      <c r="E21" s="138"/>
      <c r="F21" s="138"/>
      <c r="G21" s="138"/>
      <c r="H21" s="138"/>
      <c r="I21" s="138"/>
    </row>
    <row r="22" spans="2:9" ht="21">
      <c r="B22" s="138"/>
      <c r="C22" s="138"/>
      <c r="D22" s="138"/>
      <c r="E22" s="138"/>
      <c r="F22" s="138"/>
      <c r="G22" s="138"/>
      <c r="H22" s="138"/>
      <c r="I22" s="138"/>
    </row>
    <row r="23" spans="2:9" ht="21">
      <c r="B23" s="138"/>
      <c r="C23" s="138"/>
      <c r="D23" s="138"/>
      <c r="E23" s="138"/>
      <c r="F23" s="138"/>
      <c r="G23" s="138"/>
      <c r="H23" s="138"/>
      <c r="I23" s="138"/>
    </row>
    <row r="24" spans="2:9" ht="21">
      <c r="B24" s="138"/>
      <c r="C24" s="138"/>
      <c r="D24" s="138"/>
      <c r="E24" s="138"/>
      <c r="F24" s="138"/>
      <c r="G24" s="138"/>
      <c r="H24" s="138"/>
      <c r="I24" s="138"/>
    </row>
    <row r="25" spans="2:9" ht="21">
      <c r="B25" s="138"/>
      <c r="C25" s="138"/>
      <c r="D25" s="138"/>
      <c r="E25" s="138"/>
      <c r="F25" s="138"/>
      <c r="G25" s="138"/>
      <c r="H25" s="138"/>
      <c r="I25" s="138"/>
    </row>
    <row r="26" spans="2:9" ht="21">
      <c r="B26" s="138"/>
      <c r="C26" s="138"/>
      <c r="D26" s="138"/>
      <c r="E26" s="138"/>
      <c r="F26" s="138"/>
      <c r="G26" s="138"/>
      <c r="H26" s="138"/>
      <c r="I26" s="138"/>
    </row>
    <row r="27" spans="2:9" ht="21">
      <c r="B27" s="138"/>
      <c r="C27" s="138"/>
      <c r="D27" s="138"/>
      <c r="E27" s="138"/>
      <c r="F27" s="138"/>
      <c r="G27" s="138"/>
      <c r="H27" s="138"/>
      <c r="I27" s="138"/>
    </row>
    <row r="28" spans="2:9" ht="21">
      <c r="B28" s="138"/>
      <c r="C28" s="138"/>
      <c r="D28" s="138"/>
      <c r="E28" s="138"/>
      <c r="F28" s="138"/>
      <c r="G28" s="138"/>
      <c r="H28" s="138"/>
      <c r="I28" s="138"/>
    </row>
    <row r="29" spans="2:9" ht="21">
      <c r="B29" s="138"/>
      <c r="C29" s="138"/>
      <c r="D29" s="138"/>
      <c r="E29" s="138"/>
      <c r="F29" s="138"/>
      <c r="G29" s="138"/>
      <c r="H29" s="138"/>
      <c r="I29" s="138"/>
    </row>
    <row r="30" spans="2:9" ht="21">
      <c r="B30" s="138"/>
      <c r="C30" s="138"/>
      <c r="D30" s="138"/>
      <c r="E30" s="138"/>
      <c r="F30" s="138"/>
      <c r="G30" s="138"/>
      <c r="H30" s="138"/>
      <c r="I30" s="138"/>
    </row>
    <row r="31" spans="2:9" ht="21">
      <c r="B31" s="138"/>
      <c r="C31" s="138"/>
      <c r="D31" s="138"/>
      <c r="E31" s="138"/>
      <c r="F31" s="138"/>
      <c r="G31" s="138"/>
      <c r="H31" s="138"/>
      <c r="I31" s="138"/>
    </row>
    <row r="32" spans="2:9" ht="21">
      <c r="B32" s="138"/>
      <c r="C32" s="138"/>
      <c r="D32" s="138"/>
      <c r="E32" s="138"/>
      <c r="F32" s="138"/>
      <c r="G32" s="138"/>
      <c r="H32" s="138"/>
      <c r="I32" s="138"/>
    </row>
    <row r="33" spans="2:9" ht="21">
      <c r="B33" s="138"/>
      <c r="C33" s="138"/>
      <c r="D33" s="138"/>
      <c r="E33" s="138"/>
      <c r="F33" s="138"/>
      <c r="G33" s="138"/>
      <c r="H33" s="138"/>
      <c r="I33" s="138"/>
    </row>
    <row r="34" spans="2:9" ht="21">
      <c r="B34" s="138"/>
      <c r="C34" s="138"/>
      <c r="D34" s="138"/>
      <c r="E34" s="138"/>
      <c r="F34" s="138"/>
      <c r="G34" s="138"/>
      <c r="H34" s="138"/>
      <c r="I34" s="138"/>
    </row>
    <row r="35" spans="2:9" ht="21">
      <c r="B35" s="138"/>
      <c r="C35" s="138"/>
      <c r="D35" s="138"/>
      <c r="E35" s="138"/>
      <c r="F35" s="138"/>
      <c r="G35" s="138"/>
      <c r="H35" s="138"/>
      <c r="I35" s="138"/>
    </row>
    <row r="36" spans="2:9" ht="21">
      <c r="B36" s="138"/>
      <c r="C36" s="138"/>
      <c r="D36" s="138"/>
      <c r="E36" s="138"/>
      <c r="F36" s="138"/>
      <c r="G36" s="138"/>
      <c r="H36" s="138"/>
      <c r="I36" s="138"/>
    </row>
    <row r="37" spans="1:9" ht="18">
      <c r="A37" s="209" t="s">
        <v>23</v>
      </c>
      <c r="B37" s="209"/>
      <c r="C37" s="209"/>
      <c r="D37" s="209"/>
      <c r="E37" s="209"/>
      <c r="F37" s="209"/>
      <c r="G37" s="209"/>
      <c r="H37" s="209"/>
      <c r="I37" s="209"/>
    </row>
    <row r="38" spans="1:9" ht="18">
      <c r="A38" s="214" t="s">
        <v>239</v>
      </c>
      <c r="B38" s="214"/>
      <c r="C38" s="214"/>
      <c r="D38" s="214"/>
      <c r="E38" s="214"/>
      <c r="F38" s="214"/>
      <c r="G38" s="214"/>
      <c r="H38" s="214"/>
      <c r="I38" s="214"/>
    </row>
    <row r="39" spans="1:9" ht="18">
      <c r="A39" s="4" t="s">
        <v>12</v>
      </c>
      <c r="B39" s="5" t="s">
        <v>13</v>
      </c>
      <c r="C39" s="4" t="s">
        <v>14</v>
      </c>
      <c r="D39" s="4" t="s">
        <v>15</v>
      </c>
      <c r="E39" s="4" t="s">
        <v>16</v>
      </c>
      <c r="F39" s="4"/>
      <c r="G39" s="4" t="s">
        <v>17</v>
      </c>
      <c r="H39" s="4" t="s">
        <v>18</v>
      </c>
      <c r="I39" s="4" t="s">
        <v>19</v>
      </c>
    </row>
    <row r="40" spans="1:9" ht="36">
      <c r="A40" s="6" t="s">
        <v>0</v>
      </c>
      <c r="B40" s="7" t="s">
        <v>1</v>
      </c>
      <c r="C40" s="8" t="s">
        <v>2</v>
      </c>
      <c r="D40" s="8" t="s">
        <v>7</v>
      </c>
      <c r="E40" s="9" t="s">
        <v>3</v>
      </c>
      <c r="F40" s="9" t="s">
        <v>22</v>
      </c>
      <c r="G40" s="9" t="s">
        <v>4</v>
      </c>
      <c r="H40" s="9" t="s">
        <v>5</v>
      </c>
      <c r="I40" s="9" t="s">
        <v>6</v>
      </c>
    </row>
    <row r="41" spans="1:9" ht="18">
      <c r="A41" s="6"/>
      <c r="B41" s="7"/>
      <c r="C41" s="8"/>
      <c r="D41" s="8"/>
      <c r="E41" s="9"/>
      <c r="F41" s="9"/>
      <c r="G41" s="9"/>
      <c r="H41" s="9" t="s">
        <v>20</v>
      </c>
      <c r="I41" s="9" t="s">
        <v>21</v>
      </c>
    </row>
    <row r="42" spans="1:9" ht="18">
      <c r="A42" s="177" t="s">
        <v>38</v>
      </c>
      <c r="B42" s="175" t="s">
        <v>39</v>
      </c>
      <c r="C42" s="125" t="s">
        <v>241</v>
      </c>
      <c r="D42" s="14" t="s">
        <v>9</v>
      </c>
      <c r="E42" s="14" t="s">
        <v>8</v>
      </c>
      <c r="F42" s="126" t="s">
        <v>242</v>
      </c>
      <c r="G42" s="126" t="s">
        <v>243</v>
      </c>
      <c r="H42" s="14">
        <f>C42*G42</f>
        <v>113</v>
      </c>
      <c r="I42" s="15">
        <f aca="true" t="shared" si="0" ref="I42:I64">H42/18</f>
        <v>6.277777777777778</v>
      </c>
    </row>
    <row r="43" spans="1:9" ht="18">
      <c r="A43" s="178"/>
      <c r="B43" s="176"/>
      <c r="C43" s="125" t="s">
        <v>241</v>
      </c>
      <c r="D43" s="14" t="s">
        <v>9</v>
      </c>
      <c r="E43" s="14" t="s">
        <v>11</v>
      </c>
      <c r="F43" s="14">
        <v>4</v>
      </c>
      <c r="G43" s="126" t="s">
        <v>244</v>
      </c>
      <c r="H43" s="14">
        <f>C43*G43</f>
        <v>24</v>
      </c>
      <c r="I43" s="15">
        <f t="shared" si="0"/>
        <v>1.3333333333333333</v>
      </c>
    </row>
    <row r="44" spans="1:9" ht="18">
      <c r="A44" s="150">
        <v>151425</v>
      </c>
      <c r="B44" s="117" t="s">
        <v>40</v>
      </c>
      <c r="C44" s="10">
        <v>3</v>
      </c>
      <c r="D44" s="10" t="s">
        <v>9</v>
      </c>
      <c r="E44" s="10" t="s">
        <v>8</v>
      </c>
      <c r="F44" s="10">
        <v>4</v>
      </c>
      <c r="G44" s="10">
        <v>133</v>
      </c>
      <c r="H44" s="10">
        <f aca="true" t="shared" si="1" ref="H44:H64">C44*G44</f>
        <v>399</v>
      </c>
      <c r="I44" s="17">
        <f t="shared" si="0"/>
        <v>22.166666666666668</v>
      </c>
    </row>
    <row r="45" spans="1:9" ht="18">
      <c r="A45" s="61" t="s">
        <v>41</v>
      </c>
      <c r="B45" s="60" t="s">
        <v>42</v>
      </c>
      <c r="C45" s="14">
        <v>5</v>
      </c>
      <c r="D45" s="14" t="s">
        <v>9</v>
      </c>
      <c r="E45" s="14" t="s">
        <v>8</v>
      </c>
      <c r="F45" s="14">
        <v>4</v>
      </c>
      <c r="G45" s="14">
        <v>133</v>
      </c>
      <c r="H45" s="10">
        <f t="shared" si="1"/>
        <v>665</v>
      </c>
      <c r="I45" s="17">
        <f t="shared" si="0"/>
        <v>36.94444444444444</v>
      </c>
    </row>
    <row r="46" spans="1:9" ht="18">
      <c r="A46" s="61">
        <v>151529</v>
      </c>
      <c r="B46" s="60" t="s">
        <v>43</v>
      </c>
      <c r="C46" s="14">
        <v>2</v>
      </c>
      <c r="D46" s="14" t="s">
        <v>9</v>
      </c>
      <c r="E46" s="14" t="s">
        <v>8</v>
      </c>
      <c r="F46" s="14">
        <v>5</v>
      </c>
      <c r="G46" s="14">
        <v>113</v>
      </c>
      <c r="H46" s="10">
        <f t="shared" si="1"/>
        <v>226</v>
      </c>
      <c r="I46" s="17">
        <f t="shared" si="0"/>
        <v>12.555555555555555</v>
      </c>
    </row>
    <row r="47" spans="1:9" ht="18">
      <c r="A47" s="61" t="s">
        <v>44</v>
      </c>
      <c r="B47" s="60" t="s">
        <v>45</v>
      </c>
      <c r="C47" s="14">
        <v>5</v>
      </c>
      <c r="D47" s="14" t="s">
        <v>9</v>
      </c>
      <c r="E47" s="14" t="s">
        <v>8</v>
      </c>
      <c r="F47" s="14">
        <v>5</v>
      </c>
      <c r="G47" s="14">
        <v>125</v>
      </c>
      <c r="H47" s="10">
        <f t="shared" si="1"/>
        <v>625</v>
      </c>
      <c r="I47" s="17">
        <f t="shared" si="0"/>
        <v>34.72222222222222</v>
      </c>
    </row>
    <row r="48" spans="1:9" ht="18">
      <c r="A48" s="64" t="s">
        <v>46</v>
      </c>
      <c r="B48" s="85" t="s">
        <v>155</v>
      </c>
      <c r="C48" s="14">
        <v>5</v>
      </c>
      <c r="D48" s="14" t="s">
        <v>9</v>
      </c>
      <c r="E48" s="14" t="s">
        <v>8</v>
      </c>
      <c r="F48" s="14">
        <v>6</v>
      </c>
      <c r="G48" s="14">
        <v>75</v>
      </c>
      <c r="H48" s="10">
        <f t="shared" si="1"/>
        <v>375</v>
      </c>
      <c r="I48" s="17">
        <f t="shared" si="0"/>
        <v>20.833333333333332</v>
      </c>
    </row>
    <row r="49" spans="1:9" ht="18">
      <c r="A49" s="63" t="s">
        <v>47</v>
      </c>
      <c r="B49" s="42" t="s">
        <v>156</v>
      </c>
      <c r="C49" s="14">
        <v>5</v>
      </c>
      <c r="D49" s="14" t="s">
        <v>9</v>
      </c>
      <c r="E49" s="14" t="s">
        <v>8</v>
      </c>
      <c r="F49" s="14">
        <v>6</v>
      </c>
      <c r="G49" s="14">
        <v>28</v>
      </c>
      <c r="H49" s="10">
        <f t="shared" si="1"/>
        <v>140</v>
      </c>
      <c r="I49" s="17">
        <f t="shared" si="0"/>
        <v>7.777777777777778</v>
      </c>
    </row>
    <row r="50" spans="1:9" ht="18">
      <c r="A50" s="64" t="s">
        <v>48</v>
      </c>
      <c r="B50" s="36" t="s">
        <v>49</v>
      </c>
      <c r="C50" s="18">
        <v>5</v>
      </c>
      <c r="D50" s="20" t="s">
        <v>9</v>
      </c>
      <c r="E50" s="16" t="s">
        <v>8</v>
      </c>
      <c r="F50" s="14">
        <v>6</v>
      </c>
      <c r="G50" s="14">
        <v>75</v>
      </c>
      <c r="H50" s="10">
        <f t="shared" si="1"/>
        <v>375</v>
      </c>
      <c r="I50" s="17">
        <f t="shared" si="0"/>
        <v>20.833333333333332</v>
      </c>
    </row>
    <row r="51" spans="1:9" s="87" customFormat="1" ht="18">
      <c r="A51" s="64" t="s">
        <v>50</v>
      </c>
      <c r="B51" s="36" t="s">
        <v>51</v>
      </c>
      <c r="C51" s="18">
        <v>5</v>
      </c>
      <c r="D51" s="20" t="s">
        <v>9</v>
      </c>
      <c r="E51" s="16" t="s">
        <v>8</v>
      </c>
      <c r="F51" s="14">
        <v>6</v>
      </c>
      <c r="G51" s="14">
        <v>75</v>
      </c>
      <c r="H51" s="10">
        <f t="shared" si="1"/>
        <v>375</v>
      </c>
      <c r="I51" s="17">
        <f t="shared" si="0"/>
        <v>20.833333333333332</v>
      </c>
    </row>
    <row r="52" spans="1:9" s="87" customFormat="1" ht="18">
      <c r="A52" s="64" t="s">
        <v>52</v>
      </c>
      <c r="B52" s="36" t="s">
        <v>53</v>
      </c>
      <c r="C52" s="18">
        <v>5</v>
      </c>
      <c r="D52" s="14" t="s">
        <v>9</v>
      </c>
      <c r="E52" s="14" t="s">
        <v>8</v>
      </c>
      <c r="F52" s="14">
        <v>6</v>
      </c>
      <c r="G52" s="14">
        <v>75</v>
      </c>
      <c r="H52" s="10">
        <f t="shared" si="1"/>
        <v>375</v>
      </c>
      <c r="I52" s="17">
        <f t="shared" si="0"/>
        <v>20.833333333333332</v>
      </c>
    </row>
    <row r="53" spans="1:9" s="87" customFormat="1" ht="18">
      <c r="A53" s="64">
        <v>151696</v>
      </c>
      <c r="B53" s="36" t="s">
        <v>146</v>
      </c>
      <c r="C53" s="14">
        <v>6</v>
      </c>
      <c r="D53" s="14" t="s">
        <v>9</v>
      </c>
      <c r="E53" s="14" t="s">
        <v>8</v>
      </c>
      <c r="F53" s="14">
        <v>6</v>
      </c>
      <c r="G53" s="14">
        <v>2</v>
      </c>
      <c r="H53" s="14">
        <f>C53*G53</f>
        <v>12</v>
      </c>
      <c r="I53" s="15">
        <f t="shared" si="0"/>
        <v>0.6666666666666666</v>
      </c>
    </row>
    <row r="54" spans="1:9" s="87" customFormat="1" ht="18">
      <c r="A54" s="77" t="s">
        <v>92</v>
      </c>
      <c r="B54" s="86" t="s">
        <v>93</v>
      </c>
      <c r="C54" s="24">
        <v>3</v>
      </c>
      <c r="D54" s="10" t="s">
        <v>94</v>
      </c>
      <c r="E54" s="10" t="s">
        <v>94</v>
      </c>
      <c r="F54" s="10">
        <v>3</v>
      </c>
      <c r="G54" s="10">
        <v>94</v>
      </c>
      <c r="H54" s="10">
        <f t="shared" si="1"/>
        <v>282</v>
      </c>
      <c r="I54" s="17">
        <f t="shared" si="0"/>
        <v>15.666666666666666</v>
      </c>
    </row>
    <row r="55" spans="1:9" s="87" customFormat="1" ht="18">
      <c r="A55" s="64" t="s">
        <v>95</v>
      </c>
      <c r="B55" s="52" t="s">
        <v>96</v>
      </c>
      <c r="C55" s="14">
        <v>4</v>
      </c>
      <c r="D55" s="14" t="s">
        <v>9</v>
      </c>
      <c r="E55" s="14" t="s">
        <v>8</v>
      </c>
      <c r="F55" s="14">
        <v>3</v>
      </c>
      <c r="G55" s="14">
        <v>133</v>
      </c>
      <c r="H55" s="10">
        <f t="shared" si="1"/>
        <v>532</v>
      </c>
      <c r="I55" s="17">
        <f t="shared" si="0"/>
        <v>29.555555555555557</v>
      </c>
    </row>
    <row r="56" spans="1:9" s="87" customFormat="1" ht="18">
      <c r="A56" s="64" t="s">
        <v>97</v>
      </c>
      <c r="B56" s="52" t="s">
        <v>98</v>
      </c>
      <c r="C56" s="14">
        <v>5</v>
      </c>
      <c r="D56" s="14" t="s">
        <v>9</v>
      </c>
      <c r="E56" s="14" t="s">
        <v>8</v>
      </c>
      <c r="F56" s="14">
        <v>6</v>
      </c>
      <c r="G56" s="14">
        <v>8</v>
      </c>
      <c r="H56" s="14">
        <f>C56*G56</f>
        <v>40</v>
      </c>
      <c r="I56" s="15">
        <f t="shared" si="0"/>
        <v>2.2222222222222223</v>
      </c>
    </row>
    <row r="57" spans="1:9" s="87" customFormat="1" ht="18">
      <c r="A57" s="64" t="s">
        <v>99</v>
      </c>
      <c r="B57" s="52" t="s">
        <v>100</v>
      </c>
      <c r="C57" s="14">
        <v>5</v>
      </c>
      <c r="D57" s="14" t="s">
        <v>9</v>
      </c>
      <c r="E57" s="14" t="s">
        <v>8</v>
      </c>
      <c r="F57" s="14">
        <v>6</v>
      </c>
      <c r="G57" s="14">
        <v>19</v>
      </c>
      <c r="H57" s="14">
        <f>C57*G57</f>
        <v>95</v>
      </c>
      <c r="I57" s="15">
        <f t="shared" si="0"/>
        <v>5.277777777777778</v>
      </c>
    </row>
    <row r="58" spans="1:9" s="87" customFormat="1" ht="18">
      <c r="A58" s="61" t="s">
        <v>54</v>
      </c>
      <c r="B58" s="66" t="s">
        <v>55</v>
      </c>
      <c r="C58" s="16">
        <v>2</v>
      </c>
      <c r="D58" s="14" t="s">
        <v>9</v>
      </c>
      <c r="E58" s="14" t="s">
        <v>8</v>
      </c>
      <c r="F58" s="14">
        <v>4</v>
      </c>
      <c r="G58" s="14">
        <v>132</v>
      </c>
      <c r="H58" s="14">
        <f t="shared" si="1"/>
        <v>264</v>
      </c>
      <c r="I58" s="15">
        <f t="shared" si="0"/>
        <v>14.666666666666666</v>
      </c>
    </row>
    <row r="59" spans="1:9" s="87" customFormat="1" ht="18">
      <c r="A59" s="67" t="s">
        <v>56</v>
      </c>
      <c r="B59" s="66" t="s">
        <v>57</v>
      </c>
      <c r="C59" s="14">
        <v>2</v>
      </c>
      <c r="D59" s="14" t="s">
        <v>9</v>
      </c>
      <c r="E59" s="14" t="s">
        <v>8</v>
      </c>
      <c r="F59" s="14">
        <v>5</v>
      </c>
      <c r="G59" s="14">
        <v>114</v>
      </c>
      <c r="H59" s="14">
        <f t="shared" si="1"/>
        <v>228</v>
      </c>
      <c r="I59" s="15">
        <f t="shared" si="0"/>
        <v>12.666666666666666</v>
      </c>
    </row>
    <row r="60" spans="1:9" s="87" customFormat="1" ht="18">
      <c r="A60" s="67" t="s">
        <v>58</v>
      </c>
      <c r="B60" s="68" t="s">
        <v>59</v>
      </c>
      <c r="C60" s="14">
        <v>2</v>
      </c>
      <c r="D60" s="14" t="s">
        <v>9</v>
      </c>
      <c r="E60" s="14" t="s">
        <v>8</v>
      </c>
      <c r="F60" s="14">
        <v>5</v>
      </c>
      <c r="G60" s="14">
        <v>114</v>
      </c>
      <c r="H60" s="14">
        <f t="shared" si="1"/>
        <v>228</v>
      </c>
      <c r="I60" s="15">
        <f t="shared" si="0"/>
        <v>12.666666666666666</v>
      </c>
    </row>
    <row r="61" spans="1:9" ht="18">
      <c r="A61" s="64" t="s">
        <v>60</v>
      </c>
      <c r="B61" s="36" t="s">
        <v>61</v>
      </c>
      <c r="C61" s="14">
        <v>5</v>
      </c>
      <c r="D61" s="14" t="s">
        <v>9</v>
      </c>
      <c r="E61" s="14" t="s">
        <v>8</v>
      </c>
      <c r="F61" s="14">
        <v>6</v>
      </c>
      <c r="G61" s="14">
        <v>24</v>
      </c>
      <c r="H61" s="14">
        <f t="shared" si="1"/>
        <v>120</v>
      </c>
      <c r="I61" s="15">
        <f t="shared" si="0"/>
        <v>6.666666666666667</v>
      </c>
    </row>
    <row r="62" spans="1:9" s="100" customFormat="1" ht="18">
      <c r="A62" s="173" t="s">
        <v>235</v>
      </c>
      <c r="B62" s="174" t="s">
        <v>236</v>
      </c>
      <c r="C62" s="14">
        <v>5</v>
      </c>
      <c r="D62" s="14" t="s">
        <v>9</v>
      </c>
      <c r="E62" s="14" t="s">
        <v>8</v>
      </c>
      <c r="F62" s="14">
        <v>6</v>
      </c>
      <c r="G62" s="14">
        <v>35</v>
      </c>
      <c r="H62" s="14">
        <f t="shared" si="1"/>
        <v>175</v>
      </c>
      <c r="I62" s="15">
        <f t="shared" si="0"/>
        <v>9.722222222222221</v>
      </c>
    </row>
    <row r="63" spans="1:9" s="100" customFormat="1" ht="18">
      <c r="A63" s="173" t="s">
        <v>237</v>
      </c>
      <c r="B63" s="174" t="s">
        <v>238</v>
      </c>
      <c r="C63" s="14">
        <v>5</v>
      </c>
      <c r="D63" s="14" t="s">
        <v>9</v>
      </c>
      <c r="E63" s="14" t="s">
        <v>8</v>
      </c>
      <c r="F63" s="14">
        <v>6</v>
      </c>
      <c r="G63" s="14">
        <v>17</v>
      </c>
      <c r="H63" s="14">
        <f t="shared" si="1"/>
        <v>85</v>
      </c>
      <c r="I63" s="15">
        <f t="shared" si="0"/>
        <v>4.722222222222222</v>
      </c>
    </row>
    <row r="64" spans="1:9" s="100" customFormat="1" ht="18">
      <c r="A64" s="173">
        <v>199141</v>
      </c>
      <c r="B64" s="65" t="s">
        <v>258</v>
      </c>
      <c r="C64" s="14">
        <v>1</v>
      </c>
      <c r="D64" s="14" t="s">
        <v>9</v>
      </c>
      <c r="E64" s="14" t="s">
        <v>8</v>
      </c>
      <c r="F64" s="14">
        <v>1</v>
      </c>
      <c r="G64" s="14">
        <v>98</v>
      </c>
      <c r="H64" s="14">
        <f t="shared" si="1"/>
        <v>98</v>
      </c>
      <c r="I64" s="15">
        <f t="shared" si="0"/>
        <v>5.444444444444445</v>
      </c>
    </row>
    <row r="65" spans="1:9" s="100" customFormat="1" ht="18">
      <c r="A65" s="180"/>
      <c r="B65" s="181"/>
      <c r="C65" s="182"/>
      <c r="D65" s="143"/>
      <c r="E65" s="143"/>
      <c r="F65" s="143"/>
      <c r="G65" s="143"/>
      <c r="H65" s="80">
        <f>SUM(H42:H64)</f>
        <v>5851</v>
      </c>
      <c r="I65" s="59">
        <f>SUM(I42:I64)</f>
        <v>325.05555555555566</v>
      </c>
    </row>
    <row r="66" spans="1:7" s="87" customFormat="1" ht="18">
      <c r="A66" s="155"/>
      <c r="B66" s="156"/>
      <c r="C66" s="143"/>
      <c r="D66" s="143"/>
      <c r="E66" s="143"/>
      <c r="F66" s="143"/>
      <c r="G66" s="143"/>
    </row>
    <row r="67" spans="1:9" s="87" customFormat="1" ht="18">
      <c r="A67" s="183"/>
      <c r="B67" s="89"/>
      <c r="C67" s="89"/>
      <c r="D67" s="89"/>
      <c r="E67" s="89"/>
      <c r="F67" s="89"/>
      <c r="G67" s="89"/>
      <c r="H67" s="89"/>
      <c r="I67" s="89"/>
    </row>
    <row r="68" spans="1:9" s="87" customFormat="1" ht="18">
      <c r="A68" s="183"/>
      <c r="B68" s="89"/>
      <c r="C68" s="89"/>
      <c r="D68" s="89"/>
      <c r="E68" s="89"/>
      <c r="F68" s="89"/>
      <c r="G68" s="89"/>
      <c r="H68" s="89"/>
      <c r="I68" s="89"/>
    </row>
    <row r="69" spans="1:9" s="87" customFormat="1" ht="18">
      <c r="A69" s="183"/>
      <c r="B69" s="89"/>
      <c r="C69" s="89"/>
      <c r="D69" s="89"/>
      <c r="E69" s="89"/>
      <c r="F69" s="89"/>
      <c r="G69" s="89"/>
      <c r="H69" s="89"/>
      <c r="I69" s="89"/>
    </row>
    <row r="70" spans="1:9" s="87" customFormat="1" ht="18">
      <c r="A70" s="183"/>
      <c r="B70" s="89"/>
      <c r="C70" s="89"/>
      <c r="D70" s="89"/>
      <c r="E70" s="89"/>
      <c r="F70" s="89"/>
      <c r="G70" s="89"/>
      <c r="H70" s="89"/>
      <c r="I70" s="89"/>
    </row>
    <row r="71" spans="1:9" s="87" customFormat="1" ht="18">
      <c r="A71" s="183"/>
      <c r="B71" s="89"/>
      <c r="C71" s="89"/>
      <c r="D71" s="89"/>
      <c r="E71" s="89"/>
      <c r="F71" s="89"/>
      <c r="G71" s="89"/>
      <c r="H71" s="89"/>
      <c r="I71" s="89"/>
    </row>
    <row r="72" spans="1:9" s="87" customFormat="1" ht="18">
      <c r="A72" s="183"/>
      <c r="B72" s="89"/>
      <c r="C72" s="89"/>
      <c r="D72" s="89"/>
      <c r="E72" s="89"/>
      <c r="F72" s="89"/>
      <c r="G72" s="89"/>
      <c r="H72" s="89"/>
      <c r="I72" s="89"/>
    </row>
    <row r="73" spans="1:9" s="87" customFormat="1" ht="18">
      <c r="A73" s="183"/>
      <c r="B73" s="89"/>
      <c r="C73" s="89"/>
      <c r="D73" s="89"/>
      <c r="E73" s="89"/>
      <c r="F73" s="89"/>
      <c r="G73" s="89"/>
      <c r="H73" s="89"/>
      <c r="I73" s="89"/>
    </row>
    <row r="74" spans="1:9" s="87" customFormat="1" ht="18">
      <c r="A74" s="183"/>
      <c r="B74" s="89"/>
      <c r="C74" s="89"/>
      <c r="D74" s="89"/>
      <c r="E74" s="89"/>
      <c r="F74" s="89"/>
      <c r="G74" s="89"/>
      <c r="H74" s="89"/>
      <c r="I74" s="89"/>
    </row>
    <row r="75" spans="1:9" s="87" customFormat="1" ht="18">
      <c r="A75" s="183"/>
      <c r="B75" s="89"/>
      <c r="C75" s="89"/>
      <c r="D75" s="89"/>
      <c r="E75" s="89"/>
      <c r="F75" s="89"/>
      <c r="G75" s="89"/>
      <c r="H75" s="89"/>
      <c r="I75" s="89"/>
    </row>
    <row r="76" spans="1:9" s="87" customFormat="1" ht="18">
      <c r="A76" s="183"/>
      <c r="B76" s="89"/>
      <c r="C76" s="89"/>
      <c r="D76" s="89"/>
      <c r="E76" s="89"/>
      <c r="F76" s="89"/>
      <c r="G76" s="89"/>
      <c r="H76" s="89"/>
      <c r="I76" s="89"/>
    </row>
    <row r="77" spans="1:9" s="87" customFormat="1" ht="18">
      <c r="A77" s="214" t="s">
        <v>10</v>
      </c>
      <c r="B77" s="214"/>
      <c r="C77" s="214"/>
      <c r="D77" s="214"/>
      <c r="E77" s="214"/>
      <c r="F77" s="214"/>
      <c r="G77" s="214"/>
      <c r="H77" s="214"/>
      <c r="I77" s="214"/>
    </row>
    <row r="78" spans="1:9" s="87" customFormat="1" ht="18">
      <c r="A78" s="209" t="s">
        <v>25</v>
      </c>
      <c r="B78" s="209"/>
      <c r="C78" s="209"/>
      <c r="D78" s="209"/>
      <c r="E78" s="209"/>
      <c r="F78" s="209"/>
      <c r="G78" s="209"/>
      <c r="H78" s="209"/>
      <c r="I78" s="209"/>
    </row>
    <row r="79" spans="1:9" s="87" customFormat="1" ht="18">
      <c r="A79" s="210" t="s">
        <v>246</v>
      </c>
      <c r="B79" s="210"/>
      <c r="C79" s="210"/>
      <c r="D79" s="210"/>
      <c r="E79" s="210"/>
      <c r="F79" s="210"/>
      <c r="G79" s="210"/>
      <c r="H79" s="210"/>
      <c r="I79" s="210"/>
    </row>
    <row r="80" spans="1:9" s="87" customFormat="1" ht="18">
      <c r="A80" s="25" t="s">
        <v>12</v>
      </c>
      <c r="B80" s="5" t="s">
        <v>13</v>
      </c>
      <c r="C80" s="26" t="s">
        <v>14</v>
      </c>
      <c r="D80" s="25" t="s">
        <v>15</v>
      </c>
      <c r="E80" s="26" t="s">
        <v>16</v>
      </c>
      <c r="F80" s="4"/>
      <c r="G80" s="46" t="s">
        <v>17</v>
      </c>
      <c r="H80" s="26" t="s">
        <v>18</v>
      </c>
      <c r="I80" s="25" t="s">
        <v>19</v>
      </c>
    </row>
    <row r="81" spans="1:9" s="87" customFormat="1" ht="36">
      <c r="A81" s="7" t="s">
        <v>0</v>
      </c>
      <c r="B81" s="7" t="s">
        <v>1</v>
      </c>
      <c r="C81" s="27" t="s">
        <v>2</v>
      </c>
      <c r="D81" s="7" t="s">
        <v>7</v>
      </c>
      <c r="E81" s="27" t="s">
        <v>3</v>
      </c>
      <c r="F81" s="9" t="s">
        <v>22</v>
      </c>
      <c r="G81" s="47" t="s">
        <v>26</v>
      </c>
      <c r="H81" s="27" t="s">
        <v>5</v>
      </c>
      <c r="I81" s="7" t="s">
        <v>6</v>
      </c>
    </row>
    <row r="82" spans="1:9" s="87" customFormat="1" ht="18">
      <c r="A82" s="11"/>
      <c r="B82" s="11"/>
      <c r="C82" s="28"/>
      <c r="D82" s="11"/>
      <c r="E82" s="28"/>
      <c r="F82" s="11"/>
      <c r="G82" s="37"/>
      <c r="H82" s="29" t="s">
        <v>20</v>
      </c>
      <c r="I82" s="13" t="s">
        <v>21</v>
      </c>
    </row>
    <row r="83" spans="1:9" s="87" customFormat="1" ht="18">
      <c r="A83" s="64">
        <v>157441</v>
      </c>
      <c r="B83" s="65" t="s">
        <v>157</v>
      </c>
      <c r="C83" s="30">
        <v>2</v>
      </c>
      <c r="D83" s="30" t="s">
        <v>9</v>
      </c>
      <c r="E83" s="30" t="s">
        <v>27</v>
      </c>
      <c r="F83" s="30">
        <v>4</v>
      </c>
      <c r="G83" s="30">
        <v>38</v>
      </c>
      <c r="H83" s="14">
        <f>C83*G83</f>
        <v>76</v>
      </c>
      <c r="I83" s="15">
        <f>H83/18</f>
        <v>4.222222222222222</v>
      </c>
    </row>
    <row r="84" spans="1:9" s="87" customFormat="1" ht="18">
      <c r="A84" s="41"/>
      <c r="B84" s="42"/>
      <c r="C84" s="41"/>
      <c r="D84" s="27"/>
      <c r="E84" s="27"/>
      <c r="F84" s="41"/>
      <c r="G84" s="27"/>
      <c r="H84" s="27">
        <f>SUM(H83)</f>
        <v>76</v>
      </c>
      <c r="I84" s="34">
        <f>SUM(I83)</f>
        <v>4.222222222222222</v>
      </c>
    </row>
    <row r="85" spans="1:9" s="87" customFormat="1" ht="18">
      <c r="A85" s="41"/>
      <c r="B85" s="42"/>
      <c r="C85" s="41"/>
      <c r="D85" s="27"/>
      <c r="E85" s="27"/>
      <c r="F85" s="41"/>
      <c r="G85" s="27"/>
      <c r="H85" s="27"/>
      <c r="I85" s="51"/>
    </row>
    <row r="86" spans="1:9" s="87" customFormat="1" ht="18">
      <c r="A86" s="41"/>
      <c r="B86" s="42"/>
      <c r="C86" s="41"/>
      <c r="D86" s="27"/>
      <c r="E86" s="27"/>
      <c r="F86" s="41"/>
      <c r="G86" s="27"/>
      <c r="H86" s="27"/>
      <c r="I86" s="51"/>
    </row>
    <row r="87" spans="1:9" s="87" customFormat="1" ht="18">
      <c r="A87" s="41"/>
      <c r="B87" s="42"/>
      <c r="C87" s="41"/>
      <c r="D87" s="27"/>
      <c r="E87" s="27"/>
      <c r="F87" s="41"/>
      <c r="G87" s="27"/>
      <c r="H87" s="27"/>
      <c r="I87" s="51"/>
    </row>
    <row r="88" spans="1:9" s="87" customFormat="1" ht="18">
      <c r="A88" s="41"/>
      <c r="B88" s="42"/>
      <c r="C88" s="41"/>
      <c r="D88" s="27"/>
      <c r="E88" s="27"/>
      <c r="F88" s="41"/>
      <c r="G88" s="27"/>
      <c r="H88" s="27"/>
      <c r="I88" s="51"/>
    </row>
    <row r="89" spans="1:9" s="87" customFormat="1" ht="18">
      <c r="A89" s="41"/>
      <c r="B89" s="42"/>
      <c r="C89" s="41"/>
      <c r="D89" s="27"/>
      <c r="E89" s="27"/>
      <c r="F89" s="41"/>
      <c r="G89" s="27"/>
      <c r="H89" s="27"/>
      <c r="I89" s="51"/>
    </row>
    <row r="90" spans="1:9" s="87" customFormat="1" ht="18">
      <c r="A90" s="41"/>
      <c r="B90" s="42"/>
      <c r="C90" s="41"/>
      <c r="D90" s="27"/>
      <c r="E90" s="27"/>
      <c r="F90" s="41"/>
      <c r="G90" s="27"/>
      <c r="H90" s="27"/>
      <c r="I90" s="51"/>
    </row>
    <row r="91" spans="1:9" s="87" customFormat="1" ht="18">
      <c r="A91" s="41"/>
      <c r="B91" s="42"/>
      <c r="C91" s="41"/>
      <c r="D91" s="27"/>
      <c r="E91" s="27"/>
      <c r="F91" s="41"/>
      <c r="G91" s="27"/>
      <c r="H91" s="27"/>
      <c r="I91" s="51"/>
    </row>
    <row r="92" spans="1:9" s="87" customFormat="1" ht="18">
      <c r="A92" s="41"/>
      <c r="B92" s="42"/>
      <c r="C92" s="41"/>
      <c r="D92" s="27"/>
      <c r="E92" s="27"/>
      <c r="F92" s="41"/>
      <c r="G92" s="27"/>
      <c r="H92" s="27"/>
      <c r="I92" s="51"/>
    </row>
    <row r="93" spans="1:9" s="87" customFormat="1" ht="18">
      <c r="A93" s="41"/>
      <c r="B93" s="42"/>
      <c r="C93" s="41"/>
      <c r="D93" s="27"/>
      <c r="E93" s="27"/>
      <c r="F93" s="41"/>
      <c r="G93" s="27"/>
      <c r="H93" s="27"/>
      <c r="I93" s="51"/>
    </row>
    <row r="94" spans="1:9" s="87" customFormat="1" ht="18">
      <c r="A94" s="41"/>
      <c r="B94" s="42"/>
      <c r="C94" s="41"/>
      <c r="D94" s="27"/>
      <c r="E94" s="27"/>
      <c r="F94" s="41"/>
      <c r="G94" s="27"/>
      <c r="H94" s="27"/>
      <c r="I94" s="51"/>
    </row>
    <row r="95" spans="1:9" s="87" customFormat="1" ht="18">
      <c r="A95" s="41"/>
      <c r="B95" s="42"/>
      <c r="C95" s="41"/>
      <c r="D95" s="27"/>
      <c r="E95" s="27"/>
      <c r="F95" s="41"/>
      <c r="G95" s="27"/>
      <c r="H95" s="27"/>
      <c r="I95" s="51"/>
    </row>
    <row r="96" spans="1:9" s="87" customFormat="1" ht="18">
      <c r="A96" s="41"/>
      <c r="B96" s="42"/>
      <c r="C96" s="41"/>
      <c r="D96" s="27"/>
      <c r="E96" s="27"/>
      <c r="F96" s="41"/>
      <c r="G96" s="27"/>
      <c r="H96" s="27"/>
      <c r="I96" s="51"/>
    </row>
    <row r="97" spans="1:9" s="87" customFormat="1" ht="18">
      <c r="A97" s="41"/>
      <c r="B97" s="42"/>
      <c r="C97" s="41"/>
      <c r="D97" s="27"/>
      <c r="E97" s="27"/>
      <c r="F97" s="41"/>
      <c r="G97" s="27"/>
      <c r="H97" s="27"/>
      <c r="I97" s="51"/>
    </row>
    <row r="98" spans="1:9" s="87" customFormat="1" ht="18">
      <c r="A98" s="41"/>
      <c r="B98" s="42"/>
      <c r="C98" s="41"/>
      <c r="D98" s="27"/>
      <c r="E98" s="27"/>
      <c r="F98" s="41"/>
      <c r="G98" s="27"/>
      <c r="H98" s="27"/>
      <c r="I98" s="51"/>
    </row>
    <row r="99" spans="1:9" s="87" customFormat="1" ht="18">
      <c r="A99" s="41"/>
      <c r="B99" s="42"/>
      <c r="C99" s="41"/>
      <c r="D99" s="27"/>
      <c r="E99" s="27"/>
      <c r="F99" s="41"/>
      <c r="G99" s="27"/>
      <c r="H99" s="27"/>
      <c r="I99" s="51"/>
    </row>
    <row r="100" spans="1:9" s="87" customFormat="1" ht="18">
      <c r="A100" s="41"/>
      <c r="B100" s="42"/>
      <c r="C100" s="41"/>
      <c r="D100" s="27"/>
      <c r="E100" s="27"/>
      <c r="F100" s="41"/>
      <c r="G100" s="27"/>
      <c r="H100" s="27"/>
      <c r="I100" s="51"/>
    </row>
    <row r="101" spans="1:9" s="87" customFormat="1" ht="18">
      <c r="A101" s="41"/>
      <c r="B101" s="42"/>
      <c r="C101" s="41"/>
      <c r="D101" s="27"/>
      <c r="E101" s="27"/>
      <c r="F101" s="41"/>
      <c r="G101" s="27"/>
      <c r="H101" s="27"/>
      <c r="I101" s="51"/>
    </row>
    <row r="102" spans="1:9" s="87" customFormat="1" ht="18">
      <c r="A102" s="41"/>
      <c r="B102" s="42"/>
      <c r="C102" s="41"/>
      <c r="D102" s="27"/>
      <c r="E102" s="27"/>
      <c r="F102" s="41"/>
      <c r="G102" s="27"/>
      <c r="H102" s="27"/>
      <c r="I102" s="51"/>
    </row>
    <row r="103" spans="1:9" s="87" customFormat="1" ht="18">
      <c r="A103" s="41"/>
      <c r="B103" s="42"/>
      <c r="C103" s="41"/>
      <c r="D103" s="27"/>
      <c r="E103" s="27"/>
      <c r="F103" s="41"/>
      <c r="G103" s="27"/>
      <c r="H103" s="27"/>
      <c r="I103" s="51"/>
    </row>
    <row r="104" spans="1:9" s="87" customFormat="1" ht="18">
      <c r="A104" s="41"/>
      <c r="B104" s="42"/>
      <c r="C104" s="41"/>
      <c r="D104" s="27"/>
      <c r="E104" s="27"/>
      <c r="F104" s="41"/>
      <c r="G104" s="27"/>
      <c r="H104" s="27"/>
      <c r="I104" s="51"/>
    </row>
    <row r="105" spans="1:9" s="87" customFormat="1" ht="18">
      <c r="A105" s="41"/>
      <c r="B105" s="42"/>
      <c r="C105" s="41"/>
      <c r="D105" s="27"/>
      <c r="E105" s="27"/>
      <c r="F105" s="41"/>
      <c r="G105" s="27"/>
      <c r="H105" s="27"/>
      <c r="I105" s="51"/>
    </row>
    <row r="106" spans="1:9" s="87" customFormat="1" ht="18">
      <c r="A106" s="41"/>
      <c r="B106" s="42"/>
      <c r="C106" s="41"/>
      <c r="D106" s="27"/>
      <c r="E106" s="27"/>
      <c r="F106" s="41"/>
      <c r="G106" s="27"/>
      <c r="H106" s="27"/>
      <c r="I106" s="51"/>
    </row>
    <row r="107" spans="1:9" s="87" customFormat="1" ht="18">
      <c r="A107" s="41"/>
      <c r="B107" s="42"/>
      <c r="C107" s="41"/>
      <c r="D107" s="27"/>
      <c r="E107" s="27"/>
      <c r="F107" s="41"/>
      <c r="G107" s="27"/>
      <c r="H107" s="27"/>
      <c r="I107" s="51"/>
    </row>
    <row r="108" spans="1:9" s="87" customFormat="1" ht="18">
      <c r="A108" s="41"/>
      <c r="B108" s="42"/>
      <c r="C108" s="41"/>
      <c r="D108" s="27"/>
      <c r="E108" s="27"/>
      <c r="F108" s="41"/>
      <c r="G108" s="27"/>
      <c r="H108" s="27"/>
      <c r="I108" s="51"/>
    </row>
    <row r="109" spans="1:9" s="87" customFormat="1" ht="18">
      <c r="A109" s="41"/>
      <c r="B109" s="42"/>
      <c r="C109" s="41"/>
      <c r="D109" s="27"/>
      <c r="E109" s="27"/>
      <c r="F109" s="41"/>
      <c r="G109" s="27"/>
      <c r="H109" s="27"/>
      <c r="I109" s="51"/>
    </row>
    <row r="110" spans="1:9" s="87" customFormat="1" ht="18">
      <c r="A110" s="41"/>
      <c r="B110" s="42"/>
      <c r="C110" s="41"/>
      <c r="D110" s="27"/>
      <c r="E110" s="27"/>
      <c r="F110" s="41"/>
      <c r="G110" s="27"/>
      <c r="H110" s="27"/>
      <c r="I110" s="51"/>
    </row>
    <row r="111" spans="1:9" s="87" customFormat="1" ht="18">
      <c r="A111" s="41"/>
      <c r="B111" s="42"/>
      <c r="C111" s="41"/>
      <c r="D111" s="27"/>
      <c r="E111" s="27"/>
      <c r="F111" s="41"/>
      <c r="G111" s="27"/>
      <c r="H111" s="27"/>
      <c r="I111" s="51"/>
    </row>
    <row r="112" spans="1:9" s="87" customFormat="1" ht="18">
      <c r="A112" s="41"/>
      <c r="B112" s="42"/>
      <c r="C112" s="41"/>
      <c r="D112" s="27"/>
      <c r="E112" s="27"/>
      <c r="F112" s="41"/>
      <c r="G112" s="27"/>
      <c r="H112" s="27"/>
      <c r="I112" s="51"/>
    </row>
    <row r="113" spans="1:9" s="87" customFormat="1" ht="18">
      <c r="A113" s="41"/>
      <c r="B113" s="42"/>
      <c r="C113" s="41"/>
      <c r="D113" s="27"/>
      <c r="E113" s="27"/>
      <c r="F113" s="41"/>
      <c r="G113" s="27"/>
      <c r="H113" s="27"/>
      <c r="I113" s="51"/>
    </row>
    <row r="114" spans="1:9" s="87" customFormat="1" ht="18">
      <c r="A114" s="41"/>
      <c r="B114" s="42"/>
      <c r="C114" s="41"/>
      <c r="D114" s="27"/>
      <c r="E114" s="27"/>
      <c r="F114" s="41"/>
      <c r="G114" s="27"/>
      <c r="H114" s="27"/>
      <c r="I114" s="51"/>
    </row>
    <row r="115" spans="1:9" s="87" customFormat="1" ht="18">
      <c r="A115" s="41"/>
      <c r="B115" s="42"/>
      <c r="C115" s="41"/>
      <c r="D115" s="27"/>
      <c r="E115" s="27"/>
      <c r="F115" s="41"/>
      <c r="G115" s="27"/>
      <c r="H115" s="27"/>
      <c r="I115" s="51"/>
    </row>
    <row r="116" spans="1:9" s="87" customFormat="1" ht="18">
      <c r="A116" s="41"/>
      <c r="B116" s="42"/>
      <c r="C116" s="41"/>
      <c r="D116" s="27"/>
      <c r="E116" s="27"/>
      <c r="F116" s="41"/>
      <c r="G116" s="27"/>
      <c r="H116" s="27"/>
      <c r="I116" s="51"/>
    </row>
    <row r="117" spans="1:9" s="87" customFormat="1" ht="18">
      <c r="A117" s="41"/>
      <c r="B117" s="42"/>
      <c r="C117" s="41"/>
      <c r="D117" s="27"/>
      <c r="E117" s="27"/>
      <c r="F117" s="41"/>
      <c r="G117" s="27"/>
      <c r="H117" s="27"/>
      <c r="I117" s="51"/>
    </row>
    <row r="118" spans="1:9" s="87" customFormat="1" ht="18">
      <c r="A118" s="41"/>
      <c r="B118" s="42"/>
      <c r="C118" s="41"/>
      <c r="D118" s="27"/>
      <c r="E118" s="27"/>
      <c r="F118" s="41"/>
      <c r="G118" s="27"/>
      <c r="H118" s="27"/>
      <c r="I118" s="51"/>
    </row>
    <row r="119" spans="1:9" s="87" customFormat="1" ht="18">
      <c r="A119" s="41"/>
      <c r="B119" s="42"/>
      <c r="C119" s="41"/>
      <c r="D119" s="27"/>
      <c r="E119" s="27"/>
      <c r="F119" s="41"/>
      <c r="G119" s="27"/>
      <c r="H119" s="27"/>
      <c r="I119" s="51"/>
    </row>
    <row r="120" spans="1:9" ht="18">
      <c r="A120" s="214" t="s">
        <v>10</v>
      </c>
      <c r="B120" s="214"/>
      <c r="C120" s="214"/>
      <c r="D120" s="214"/>
      <c r="E120" s="214"/>
      <c r="F120" s="214"/>
      <c r="G120" s="214"/>
      <c r="H120" s="214"/>
      <c r="I120" s="214"/>
    </row>
    <row r="121" spans="1:9" ht="18">
      <c r="A121" s="209" t="s">
        <v>23</v>
      </c>
      <c r="B121" s="209"/>
      <c r="C121" s="209"/>
      <c r="D121" s="209"/>
      <c r="E121" s="209"/>
      <c r="F121" s="209"/>
      <c r="G121" s="209"/>
      <c r="H121" s="209"/>
      <c r="I121" s="209"/>
    </row>
    <row r="122" spans="1:9" ht="18">
      <c r="A122" s="214" t="s">
        <v>240</v>
      </c>
      <c r="B122" s="214"/>
      <c r="C122" s="214"/>
      <c r="D122" s="214"/>
      <c r="E122" s="214"/>
      <c r="F122" s="214"/>
      <c r="G122" s="214"/>
      <c r="H122" s="214"/>
      <c r="I122" s="214"/>
    </row>
    <row r="123" spans="1:9" ht="18">
      <c r="A123" s="4" t="s">
        <v>12</v>
      </c>
      <c r="B123" s="5" t="s">
        <v>13</v>
      </c>
      <c r="C123" s="4" t="s">
        <v>14</v>
      </c>
      <c r="D123" s="4" t="s">
        <v>15</v>
      </c>
      <c r="E123" s="4" t="s">
        <v>16</v>
      </c>
      <c r="F123" s="4"/>
      <c r="G123" s="4" t="s">
        <v>17</v>
      </c>
      <c r="H123" s="4" t="s">
        <v>18</v>
      </c>
      <c r="I123" s="4" t="s">
        <v>19</v>
      </c>
    </row>
    <row r="124" spans="1:9" ht="36">
      <c r="A124" s="6" t="s">
        <v>0</v>
      </c>
      <c r="B124" s="7" t="s">
        <v>1</v>
      </c>
      <c r="C124" s="8" t="s">
        <v>2</v>
      </c>
      <c r="D124" s="8" t="s">
        <v>7</v>
      </c>
      <c r="E124" s="9" t="s">
        <v>3</v>
      </c>
      <c r="F124" s="9" t="s">
        <v>22</v>
      </c>
      <c r="G124" s="9" t="s">
        <v>4</v>
      </c>
      <c r="H124" s="9" t="s">
        <v>5</v>
      </c>
      <c r="I124" s="9" t="s">
        <v>6</v>
      </c>
    </row>
    <row r="125" spans="1:9" ht="18">
      <c r="A125" s="10"/>
      <c r="B125" s="7"/>
      <c r="C125" s="12"/>
      <c r="D125" s="12"/>
      <c r="E125" s="13"/>
      <c r="F125" s="13"/>
      <c r="G125" s="13"/>
      <c r="H125" s="13" t="s">
        <v>20</v>
      </c>
      <c r="I125" s="13" t="s">
        <v>21</v>
      </c>
    </row>
    <row r="126" spans="1:9" ht="18">
      <c r="A126" s="77">
        <v>151301</v>
      </c>
      <c r="B126" s="66" t="s">
        <v>166</v>
      </c>
      <c r="C126" s="148">
        <v>3</v>
      </c>
      <c r="D126" s="10" t="s">
        <v>9</v>
      </c>
      <c r="E126" s="10" t="s">
        <v>8</v>
      </c>
      <c r="F126" s="10">
        <v>3</v>
      </c>
      <c r="G126" s="10">
        <v>129</v>
      </c>
      <c r="H126" s="10">
        <f>C126*G126</f>
        <v>387</v>
      </c>
      <c r="I126" s="17">
        <f aca="true" t="shared" si="2" ref="I126:I144">H126/18</f>
        <v>21.5</v>
      </c>
    </row>
    <row r="127" spans="1:9" ht="18">
      <c r="A127" s="61">
        <v>151401</v>
      </c>
      <c r="B127" s="36" t="s">
        <v>167</v>
      </c>
      <c r="C127" s="14">
        <v>3</v>
      </c>
      <c r="D127" s="14" t="s">
        <v>9</v>
      </c>
      <c r="E127" s="14" t="s">
        <v>8</v>
      </c>
      <c r="F127" s="14">
        <v>4</v>
      </c>
      <c r="G127" s="14">
        <v>132</v>
      </c>
      <c r="H127" s="10">
        <f aca="true" t="shared" si="3" ref="H127:H144">C127*G127</f>
        <v>396</v>
      </c>
      <c r="I127" s="17">
        <f t="shared" si="2"/>
        <v>22</v>
      </c>
    </row>
    <row r="128" spans="1:9" ht="18">
      <c r="A128" s="61">
        <v>151431</v>
      </c>
      <c r="B128" s="36" t="s">
        <v>168</v>
      </c>
      <c r="C128" s="14">
        <v>5</v>
      </c>
      <c r="D128" s="14" t="s">
        <v>9</v>
      </c>
      <c r="E128" s="14" t="s">
        <v>8</v>
      </c>
      <c r="F128" s="14">
        <v>4</v>
      </c>
      <c r="G128" s="14">
        <v>133</v>
      </c>
      <c r="H128" s="10">
        <f t="shared" si="3"/>
        <v>665</v>
      </c>
      <c r="I128" s="17">
        <f t="shared" si="2"/>
        <v>36.94444444444444</v>
      </c>
    </row>
    <row r="129" spans="1:9" ht="18">
      <c r="A129" s="61">
        <v>151512</v>
      </c>
      <c r="B129" s="36" t="s">
        <v>169</v>
      </c>
      <c r="C129" s="14">
        <v>3</v>
      </c>
      <c r="D129" s="14" t="s">
        <v>9</v>
      </c>
      <c r="E129" s="14" t="s">
        <v>8</v>
      </c>
      <c r="F129" s="14">
        <v>5</v>
      </c>
      <c r="G129" s="14">
        <v>125</v>
      </c>
      <c r="H129" s="10">
        <f t="shared" si="3"/>
        <v>375</v>
      </c>
      <c r="I129" s="17">
        <f t="shared" si="2"/>
        <v>20.833333333333332</v>
      </c>
    </row>
    <row r="130" spans="1:9" ht="18">
      <c r="A130" s="64">
        <v>151522</v>
      </c>
      <c r="B130" s="36" t="s">
        <v>170</v>
      </c>
      <c r="C130" s="14">
        <v>3</v>
      </c>
      <c r="D130" s="14" t="s">
        <v>9</v>
      </c>
      <c r="E130" s="14" t="s">
        <v>8</v>
      </c>
      <c r="F130" s="14">
        <v>5</v>
      </c>
      <c r="G130" s="14">
        <v>125</v>
      </c>
      <c r="H130" s="10">
        <f t="shared" si="3"/>
        <v>375</v>
      </c>
      <c r="I130" s="17">
        <f t="shared" si="2"/>
        <v>20.833333333333332</v>
      </c>
    </row>
    <row r="131" spans="1:9" ht="18">
      <c r="A131" s="64">
        <v>151529</v>
      </c>
      <c r="B131" s="36" t="s">
        <v>43</v>
      </c>
      <c r="C131" s="14">
        <v>2</v>
      </c>
      <c r="D131" s="14" t="s">
        <v>9</v>
      </c>
      <c r="E131" s="14" t="s">
        <v>8</v>
      </c>
      <c r="F131" s="14">
        <v>5</v>
      </c>
      <c r="G131" s="14">
        <v>2</v>
      </c>
      <c r="H131" s="10">
        <f>C131*G131</f>
        <v>4</v>
      </c>
      <c r="I131" s="17">
        <f t="shared" si="2"/>
        <v>0.2222222222222222</v>
      </c>
    </row>
    <row r="132" spans="1:9" ht="18">
      <c r="A132" s="64">
        <v>151532</v>
      </c>
      <c r="B132" s="149" t="s">
        <v>171</v>
      </c>
      <c r="C132" s="14">
        <v>5</v>
      </c>
      <c r="D132" s="14" t="s">
        <v>9</v>
      </c>
      <c r="E132" s="14" t="s">
        <v>8</v>
      </c>
      <c r="F132" s="14">
        <v>5</v>
      </c>
      <c r="G132" s="14">
        <v>125</v>
      </c>
      <c r="H132" s="10">
        <f t="shared" si="3"/>
        <v>625</v>
      </c>
      <c r="I132" s="17">
        <f t="shared" si="2"/>
        <v>34.72222222222222</v>
      </c>
    </row>
    <row r="133" spans="1:9" ht="18">
      <c r="A133" s="61">
        <v>151592</v>
      </c>
      <c r="B133" s="68" t="s">
        <v>145</v>
      </c>
      <c r="C133" s="14">
        <v>3</v>
      </c>
      <c r="D133" s="14" t="s">
        <v>9</v>
      </c>
      <c r="E133" s="14" t="s">
        <v>8</v>
      </c>
      <c r="F133" s="14">
        <v>5</v>
      </c>
      <c r="G133" s="14">
        <v>118</v>
      </c>
      <c r="H133" s="10">
        <f t="shared" si="3"/>
        <v>354</v>
      </c>
      <c r="I133" s="17">
        <f t="shared" si="2"/>
        <v>19.666666666666668</v>
      </c>
    </row>
    <row r="134" spans="1:9" ht="18">
      <c r="A134" s="67">
        <v>151595</v>
      </c>
      <c r="B134" s="68" t="s">
        <v>172</v>
      </c>
      <c r="C134" s="18">
        <v>1</v>
      </c>
      <c r="D134" s="14" t="s">
        <v>9</v>
      </c>
      <c r="E134" s="14" t="s">
        <v>8</v>
      </c>
      <c r="F134" s="14">
        <v>5</v>
      </c>
      <c r="G134" s="14">
        <v>118</v>
      </c>
      <c r="H134" s="10">
        <f t="shared" si="3"/>
        <v>118</v>
      </c>
      <c r="I134" s="17">
        <f t="shared" si="2"/>
        <v>6.555555555555555</v>
      </c>
    </row>
    <row r="135" spans="1:9" ht="18">
      <c r="A135" s="151">
        <v>154225</v>
      </c>
      <c r="B135" s="68" t="s">
        <v>173</v>
      </c>
      <c r="C135" s="152">
        <v>4</v>
      </c>
      <c r="D135" s="14" t="s">
        <v>9</v>
      </c>
      <c r="E135" s="14" t="s">
        <v>8</v>
      </c>
      <c r="F135" s="14">
        <v>2</v>
      </c>
      <c r="G135" s="14">
        <v>163</v>
      </c>
      <c r="H135" s="10">
        <f>C135*G135</f>
        <v>652</v>
      </c>
      <c r="I135" s="17">
        <f t="shared" si="2"/>
        <v>36.22222222222222</v>
      </c>
    </row>
    <row r="136" spans="1:9" ht="18">
      <c r="A136" s="67">
        <v>154304</v>
      </c>
      <c r="B136" s="153" t="s">
        <v>174</v>
      </c>
      <c r="C136" s="14">
        <v>3</v>
      </c>
      <c r="D136" s="18" t="s">
        <v>9</v>
      </c>
      <c r="E136" s="14" t="s">
        <v>8</v>
      </c>
      <c r="F136" s="14">
        <v>3</v>
      </c>
      <c r="G136" s="14">
        <v>134</v>
      </c>
      <c r="H136" s="10">
        <f t="shared" si="3"/>
        <v>402</v>
      </c>
      <c r="I136" s="17">
        <f t="shared" si="2"/>
        <v>22.333333333333332</v>
      </c>
    </row>
    <row r="137" spans="1:9" ht="18">
      <c r="A137" s="64">
        <v>154307</v>
      </c>
      <c r="B137" s="154" t="s">
        <v>175</v>
      </c>
      <c r="C137" s="10">
        <v>2</v>
      </c>
      <c r="D137" s="14" t="s">
        <v>176</v>
      </c>
      <c r="E137" s="14" t="s">
        <v>176</v>
      </c>
      <c r="F137" s="14">
        <v>3</v>
      </c>
      <c r="G137" s="14">
        <v>83</v>
      </c>
      <c r="H137" s="10">
        <f t="shared" si="3"/>
        <v>166</v>
      </c>
      <c r="I137" s="17">
        <f t="shared" si="2"/>
        <v>9.222222222222221</v>
      </c>
    </row>
    <row r="138" spans="1:9" ht="18">
      <c r="A138" s="150">
        <v>154412</v>
      </c>
      <c r="B138" s="149" t="s">
        <v>177</v>
      </c>
      <c r="C138" s="14">
        <v>1</v>
      </c>
      <c r="D138" s="18" t="s">
        <v>9</v>
      </c>
      <c r="E138" s="14" t="s">
        <v>8</v>
      </c>
      <c r="F138" s="14">
        <v>4</v>
      </c>
      <c r="G138" s="14">
        <v>133</v>
      </c>
      <c r="H138" s="10">
        <f t="shared" si="3"/>
        <v>133</v>
      </c>
      <c r="I138" s="17">
        <f t="shared" si="2"/>
        <v>7.388888888888889</v>
      </c>
    </row>
    <row r="139" spans="1:9" ht="18">
      <c r="A139" s="67">
        <v>156321</v>
      </c>
      <c r="B139" s="68" t="s">
        <v>178</v>
      </c>
      <c r="C139" s="18">
        <v>2</v>
      </c>
      <c r="D139" s="14" t="s">
        <v>9</v>
      </c>
      <c r="E139" s="14" t="s">
        <v>8</v>
      </c>
      <c r="F139" s="14">
        <v>3</v>
      </c>
      <c r="G139" s="14">
        <v>131</v>
      </c>
      <c r="H139" s="14">
        <f>C139*G139</f>
        <v>262</v>
      </c>
      <c r="I139" s="15">
        <f t="shared" si="2"/>
        <v>14.555555555555555</v>
      </c>
    </row>
    <row r="140" spans="1:9" ht="18">
      <c r="A140" s="64">
        <v>156406</v>
      </c>
      <c r="B140" s="65" t="s">
        <v>179</v>
      </c>
      <c r="C140" s="14">
        <v>2</v>
      </c>
      <c r="D140" s="14" t="s">
        <v>9</v>
      </c>
      <c r="E140" s="14" t="s">
        <v>8</v>
      </c>
      <c r="F140" s="14">
        <v>4</v>
      </c>
      <c r="G140" s="14">
        <v>140</v>
      </c>
      <c r="H140" s="14">
        <f>C140*G140</f>
        <v>280</v>
      </c>
      <c r="I140" s="15">
        <f t="shared" si="2"/>
        <v>15.555555555555555</v>
      </c>
    </row>
    <row r="141" spans="1:9" ht="18">
      <c r="A141" s="61">
        <v>156407</v>
      </c>
      <c r="B141" s="149" t="s">
        <v>180</v>
      </c>
      <c r="C141" s="16">
        <v>2</v>
      </c>
      <c r="D141" s="14" t="s">
        <v>9</v>
      </c>
      <c r="E141" s="14" t="s">
        <v>8</v>
      </c>
      <c r="F141" s="14">
        <v>4</v>
      </c>
      <c r="G141" s="14">
        <v>134</v>
      </c>
      <c r="H141" s="14">
        <f t="shared" si="3"/>
        <v>268</v>
      </c>
      <c r="I141" s="15">
        <f t="shared" si="2"/>
        <v>14.88888888888889</v>
      </c>
    </row>
    <row r="142" spans="1:9" ht="18">
      <c r="A142" s="67">
        <v>156409</v>
      </c>
      <c r="B142" s="68" t="s">
        <v>181</v>
      </c>
      <c r="C142" s="14">
        <v>1</v>
      </c>
      <c r="D142" s="14" t="s">
        <v>9</v>
      </c>
      <c r="E142" s="14" t="s">
        <v>8</v>
      </c>
      <c r="F142" s="14">
        <v>4</v>
      </c>
      <c r="G142" s="14">
        <v>125</v>
      </c>
      <c r="H142" s="14">
        <f t="shared" si="3"/>
        <v>125</v>
      </c>
      <c r="I142" s="15">
        <f t="shared" si="2"/>
        <v>6.944444444444445</v>
      </c>
    </row>
    <row r="143" spans="1:9" ht="18">
      <c r="A143" s="67">
        <v>156441</v>
      </c>
      <c r="B143" s="68" t="s">
        <v>182</v>
      </c>
      <c r="C143" s="14">
        <v>2</v>
      </c>
      <c r="D143" s="14" t="s">
        <v>9</v>
      </c>
      <c r="E143" s="14" t="s">
        <v>8</v>
      </c>
      <c r="F143" s="14">
        <v>4</v>
      </c>
      <c r="G143" s="14">
        <v>137</v>
      </c>
      <c r="H143" s="14">
        <f t="shared" si="3"/>
        <v>274</v>
      </c>
      <c r="I143" s="15">
        <f t="shared" si="2"/>
        <v>15.222222222222221</v>
      </c>
    </row>
    <row r="144" spans="1:9" ht="18">
      <c r="A144" s="64">
        <v>156531</v>
      </c>
      <c r="B144" s="65" t="s">
        <v>183</v>
      </c>
      <c r="C144" s="18">
        <v>3</v>
      </c>
      <c r="D144" s="14" t="s">
        <v>9</v>
      </c>
      <c r="E144" s="14" t="s">
        <v>8</v>
      </c>
      <c r="F144" s="14">
        <v>5</v>
      </c>
      <c r="G144" s="14">
        <v>128</v>
      </c>
      <c r="H144" s="14">
        <f t="shared" si="3"/>
        <v>384</v>
      </c>
      <c r="I144" s="15">
        <f t="shared" si="2"/>
        <v>21.333333333333332</v>
      </c>
    </row>
    <row r="145" spans="1:9" ht="18">
      <c r="A145" s="155"/>
      <c r="B145" s="156"/>
      <c r="C145" s="143"/>
      <c r="D145" s="143"/>
      <c r="E145" s="143"/>
      <c r="F145" s="143"/>
      <c r="G145" s="143"/>
      <c r="H145" s="80">
        <f>SUM(H126:H144)</f>
        <v>6245</v>
      </c>
      <c r="I145" s="59">
        <f>SUM(I126:I144)</f>
        <v>346.94444444444446</v>
      </c>
    </row>
    <row r="146" spans="1:2" ht="18">
      <c r="A146" s="215"/>
      <c r="B146" s="215"/>
    </row>
    <row r="147" spans="1:2" ht="18">
      <c r="A147" s="179"/>
      <c r="B147" s="179"/>
    </row>
    <row r="148" spans="1:2" ht="18">
      <c r="A148" s="179"/>
      <c r="B148" s="179"/>
    </row>
    <row r="149" spans="1:9" ht="18">
      <c r="A149" s="214" t="s">
        <v>10</v>
      </c>
      <c r="B149" s="214"/>
      <c r="C149" s="214"/>
      <c r="D149" s="214"/>
      <c r="E149" s="214"/>
      <c r="F149" s="214"/>
      <c r="G149" s="214"/>
      <c r="H149" s="214"/>
      <c r="I149" s="214"/>
    </row>
    <row r="150" spans="1:9" ht="18">
      <c r="A150" s="209" t="s">
        <v>25</v>
      </c>
      <c r="B150" s="209"/>
      <c r="C150" s="209"/>
      <c r="D150" s="209"/>
      <c r="E150" s="209"/>
      <c r="F150" s="209"/>
      <c r="G150" s="209"/>
      <c r="H150" s="209"/>
      <c r="I150" s="209"/>
    </row>
    <row r="151" spans="1:9" ht="18">
      <c r="A151" s="210" t="s">
        <v>269</v>
      </c>
      <c r="B151" s="210"/>
      <c r="C151" s="210"/>
      <c r="D151" s="210"/>
      <c r="E151" s="210"/>
      <c r="F151" s="210"/>
      <c r="G151" s="210"/>
      <c r="H151" s="210"/>
      <c r="I151" s="210"/>
    </row>
    <row r="152" spans="1:9" ht="18">
      <c r="A152" s="25" t="s">
        <v>12</v>
      </c>
      <c r="B152" s="5" t="s">
        <v>13</v>
      </c>
      <c r="C152" s="26" t="s">
        <v>14</v>
      </c>
      <c r="D152" s="25" t="s">
        <v>15</v>
      </c>
      <c r="E152" s="26" t="s">
        <v>16</v>
      </c>
      <c r="F152" s="4"/>
      <c r="G152" s="46" t="s">
        <v>17</v>
      </c>
      <c r="H152" s="26" t="s">
        <v>18</v>
      </c>
      <c r="I152" s="25" t="s">
        <v>19</v>
      </c>
    </row>
    <row r="153" spans="1:9" ht="36">
      <c r="A153" s="7" t="s">
        <v>0</v>
      </c>
      <c r="B153" s="7" t="s">
        <v>1</v>
      </c>
      <c r="C153" s="27" t="s">
        <v>2</v>
      </c>
      <c r="D153" s="7" t="s">
        <v>7</v>
      </c>
      <c r="E153" s="27" t="s">
        <v>3</v>
      </c>
      <c r="F153" s="9" t="s">
        <v>22</v>
      </c>
      <c r="G153" s="47" t="s">
        <v>26</v>
      </c>
      <c r="H153" s="27" t="s">
        <v>5</v>
      </c>
      <c r="I153" s="7" t="s">
        <v>6</v>
      </c>
    </row>
    <row r="154" spans="1:9" ht="18">
      <c r="A154" s="7"/>
      <c r="B154" s="7"/>
      <c r="C154" s="27"/>
      <c r="D154" s="7"/>
      <c r="E154" s="27"/>
      <c r="F154" s="7"/>
      <c r="G154" s="47"/>
      <c r="H154" s="144" t="s">
        <v>20</v>
      </c>
      <c r="I154" s="9" t="s">
        <v>21</v>
      </c>
    </row>
    <row r="155" spans="1:9" ht="18">
      <c r="A155" s="64">
        <v>157351</v>
      </c>
      <c r="B155" s="65" t="s">
        <v>184</v>
      </c>
      <c r="C155" s="30">
        <v>3</v>
      </c>
      <c r="D155" s="30" t="s">
        <v>9</v>
      </c>
      <c r="E155" s="30" t="s">
        <v>27</v>
      </c>
      <c r="F155" s="30">
        <v>3</v>
      </c>
      <c r="G155" s="30">
        <v>45</v>
      </c>
      <c r="H155" s="14">
        <f>C155*G155</f>
        <v>135</v>
      </c>
      <c r="I155" s="15">
        <f>H155/18</f>
        <v>7.5</v>
      </c>
    </row>
    <row r="156" spans="1:9" ht="18">
      <c r="A156" s="64">
        <v>157498</v>
      </c>
      <c r="B156" s="65" t="s">
        <v>112</v>
      </c>
      <c r="C156" s="30">
        <v>6</v>
      </c>
      <c r="D156" s="30" t="s">
        <v>9</v>
      </c>
      <c r="E156" s="30" t="s">
        <v>27</v>
      </c>
      <c r="F156" s="30">
        <v>4</v>
      </c>
      <c r="G156" s="30">
        <v>27</v>
      </c>
      <c r="H156" s="14">
        <f>C156*G156</f>
        <v>162</v>
      </c>
      <c r="I156" s="15">
        <f>H156/18</f>
        <v>9</v>
      </c>
    </row>
    <row r="157" spans="1:9" ht="18">
      <c r="A157" s="27"/>
      <c r="B157" s="33"/>
      <c r="C157" s="27"/>
      <c r="D157" s="27"/>
      <c r="E157" s="27"/>
      <c r="F157" s="27"/>
      <c r="G157" s="27"/>
      <c r="H157" s="27">
        <f>SUM(H155:H156)</f>
        <v>297</v>
      </c>
      <c r="I157" s="34">
        <f>SUM(I155:I156)</f>
        <v>16.5</v>
      </c>
    </row>
    <row r="158" spans="1:9" ht="18">
      <c r="A158" s="27"/>
      <c r="B158" s="33"/>
      <c r="C158" s="27"/>
      <c r="D158" s="27"/>
      <c r="E158" s="27"/>
      <c r="F158" s="27"/>
      <c r="G158" s="27"/>
      <c r="H158" s="27"/>
      <c r="I158" s="34"/>
    </row>
    <row r="159" spans="1:9" ht="18">
      <c r="A159" s="27"/>
      <c r="B159" s="33"/>
      <c r="C159" s="27"/>
      <c r="D159" s="27"/>
      <c r="E159" s="27"/>
      <c r="F159" s="27"/>
      <c r="G159" s="27"/>
      <c r="H159" s="27"/>
      <c r="I159" s="34"/>
    </row>
    <row r="160" spans="1:9" ht="18">
      <c r="A160" s="27"/>
      <c r="B160" s="33"/>
      <c r="C160" s="27"/>
      <c r="D160" s="27"/>
      <c r="E160" s="27"/>
      <c r="F160" s="27"/>
      <c r="G160" s="27"/>
      <c r="H160" s="27"/>
      <c r="I160" s="34"/>
    </row>
    <row r="161" spans="1:9" ht="18">
      <c r="A161" s="27"/>
      <c r="B161" s="33"/>
      <c r="C161" s="27"/>
      <c r="D161" s="27"/>
      <c r="E161" s="27"/>
      <c r="F161" s="27"/>
      <c r="G161" s="27"/>
      <c r="H161" s="27"/>
      <c r="I161" s="34"/>
    </row>
    <row r="162" spans="1:9" ht="18">
      <c r="A162" s="27"/>
      <c r="B162" s="33"/>
      <c r="C162" s="27"/>
      <c r="D162" s="27"/>
      <c r="E162" s="27"/>
      <c r="F162" s="27"/>
      <c r="G162" s="27"/>
      <c r="H162" s="27"/>
      <c r="I162" s="34"/>
    </row>
    <row r="163" spans="1:9" ht="18">
      <c r="A163" s="27"/>
      <c r="B163" s="33"/>
      <c r="C163" s="27"/>
      <c r="D163" s="27"/>
      <c r="E163" s="27"/>
      <c r="F163" s="27"/>
      <c r="G163" s="27"/>
      <c r="H163" s="27"/>
      <c r="I163" s="34"/>
    </row>
    <row r="164" spans="1:9" ht="18">
      <c r="A164" s="27"/>
      <c r="B164" s="33"/>
      <c r="C164" s="27"/>
      <c r="D164" s="27"/>
      <c r="E164" s="27"/>
      <c r="F164" s="27"/>
      <c r="G164" s="27"/>
      <c r="H164" s="27"/>
      <c r="I164" s="34"/>
    </row>
    <row r="165" spans="1:9" ht="18">
      <c r="A165" s="27"/>
      <c r="B165" s="33"/>
      <c r="C165" s="27"/>
      <c r="D165" s="27"/>
      <c r="E165" s="27"/>
      <c r="F165" s="27"/>
      <c r="G165" s="27"/>
      <c r="H165" s="27"/>
      <c r="I165" s="34"/>
    </row>
    <row r="166" spans="1:9" ht="18">
      <c r="A166" s="27"/>
      <c r="B166" s="33"/>
      <c r="C166" s="27"/>
      <c r="D166" s="27"/>
      <c r="E166" s="27"/>
      <c r="F166" s="27"/>
      <c r="G166" s="27"/>
      <c r="H166" s="27"/>
      <c r="I166" s="34"/>
    </row>
    <row r="167" spans="1:9" ht="18">
      <c r="A167" s="27"/>
      <c r="B167" s="33"/>
      <c r="C167" s="27"/>
      <c r="D167" s="27"/>
      <c r="E167" s="27"/>
      <c r="F167" s="27"/>
      <c r="G167" s="27"/>
      <c r="H167" s="27"/>
      <c r="I167" s="34"/>
    </row>
    <row r="168" spans="1:9" ht="18">
      <c r="A168" s="27"/>
      <c r="B168" s="33"/>
      <c r="C168" s="27"/>
      <c r="D168" s="27"/>
      <c r="E168" s="27"/>
      <c r="F168" s="27"/>
      <c r="G168" s="27"/>
      <c r="H168" s="27"/>
      <c r="I168" s="34"/>
    </row>
    <row r="169" spans="1:9" ht="18">
      <c r="A169" s="27"/>
      <c r="B169" s="33"/>
      <c r="C169" s="27"/>
      <c r="D169" s="27"/>
      <c r="E169" s="27"/>
      <c r="F169" s="27"/>
      <c r="G169" s="27"/>
      <c r="H169" s="27"/>
      <c r="I169" s="34"/>
    </row>
    <row r="170" spans="1:9" ht="18">
      <c r="A170" s="27"/>
      <c r="B170" s="33"/>
      <c r="C170" s="27"/>
      <c r="D170" s="27"/>
      <c r="E170" s="27"/>
      <c r="F170" s="27"/>
      <c r="G170" s="27"/>
      <c r="H170" s="27"/>
      <c r="I170" s="34"/>
    </row>
  </sheetData>
  <mergeCells count="18">
    <mergeCell ref="B3:J3"/>
    <mergeCell ref="A13:C13"/>
    <mergeCell ref="C18:E18"/>
    <mergeCell ref="A121:I121"/>
    <mergeCell ref="A78:I78"/>
    <mergeCell ref="A79:I79"/>
    <mergeCell ref="A15:B15"/>
    <mergeCell ref="B19:I19"/>
    <mergeCell ref="F1:I1"/>
    <mergeCell ref="A150:I150"/>
    <mergeCell ref="A151:I151"/>
    <mergeCell ref="A146:B146"/>
    <mergeCell ref="A149:I149"/>
    <mergeCell ref="A38:I38"/>
    <mergeCell ref="A122:I122"/>
    <mergeCell ref="A37:I37"/>
    <mergeCell ref="A77:I77"/>
    <mergeCell ref="A120:I120"/>
  </mergeCells>
  <hyperlinks>
    <hyperlink ref="A44" r:id="rId1" display="http://www.reg.nu.ac.th/registrar/class_info_2.asp?backto=home&amp;option=0&amp;courseid=803&amp;acadyear=2550&amp;semester=1&amp;avs792363855=16"/>
    <hyperlink ref="A45" r:id="rId2" display="http://www.reg.nu.ac.th/registrar/class_info_2.asp?backto=home&amp;option=0&amp;courseid=4823&amp;acadyear=2550&amp;semester=1&amp;avs792363855=18"/>
    <hyperlink ref="A46" r:id="rId3" display="http://www.reg.nu.ac.th/registrar/class_info_2.asp?backto=home&amp;option=0&amp;courseid=4713&amp;acadyear=2550&amp;semester=1&amp;avs792363855=22"/>
    <hyperlink ref="A47" r:id="rId4" display="http://www.reg.nu.ac.th/registrar/class_info_2.asp?backto=home&amp;option=0&amp;courseid=4691&amp;acadyear=2550&amp;semester=1&amp;avs792363855=25"/>
    <hyperlink ref="A48" r:id="rId5" display="http://www.reg.nu.ac.th/registrar/class_info_2.asp?backto=home&amp;option=0&amp;courseid=817&amp;acadyear=2550&amp;semester=1&amp;avs792363855=29"/>
    <hyperlink ref="A49" r:id="rId6" display="http://www.reg.nu.ac.th/registrar/class_info_2.asp?backto=home&amp;option=0&amp;courseid=818&amp;acadyear=2550&amp;semester=1&amp;avs792363855=30"/>
    <hyperlink ref="A50" r:id="rId7" display="http://www.reg.nu.ac.th/registrar/class_info_2.asp?backto=home&amp;option=0&amp;courseid=819&amp;acadyear=2550&amp;semester=1&amp;avs792377644=31"/>
    <hyperlink ref="A51" r:id="rId8" display="http://www.reg.nu.ac.th/registrar/class_info_2.asp?backto=home&amp;option=0&amp;courseid=821&amp;acadyear=2550&amp;semester=1&amp;avs792377644=33"/>
    <hyperlink ref="A58" r:id="rId9" display="http://www.reg.nu.ac.th/registrar/class_info_2.asp?backto=home&amp;option=0&amp;courseid=4698&amp;acadyear=2550&amp;semester=1&amp;avs792377644=165"/>
    <hyperlink ref="A59" r:id="rId10" display="http://www.reg.nu.ac.th/registrar/class_info_2.asp?backto=home&amp;option=0&amp;courseid=4696&amp;acadyear=2550&amp;semester=1&amp;avs792377644=167"/>
    <hyperlink ref="A60" r:id="rId11" display="http://www.reg.nu.ac.th/registrar/class_info_2.asp?backto=home&amp;option=0&amp;courseid=4697&amp;acadyear=2550&amp;semester=1&amp;avs792377644=169"/>
    <hyperlink ref="A61" r:id="rId12" display="http://www.reg.nu.ac.th/registrar/class_info_2.asp?backto=home&amp;option=0&amp;courseid=5884&amp;acadyear=2550&amp;semester=1&amp;avs792377644=171"/>
    <hyperlink ref="A54" r:id="rId13" display="http://www.reg.nu.ac.th/registrar/class_info_2.asp?backto=home&amp;option=0&amp;courseid=5649&amp;acadyear=2550&amp;semester=1&amp;avs792377644=477"/>
    <hyperlink ref="A55" r:id="rId14" display="http://www.reg.nu.ac.th/registrar/class_info_2.asp?backto=home&amp;option=0&amp;courseid=839&amp;acadyear=2550&amp;semester=1&amp;avs792377644=478"/>
    <hyperlink ref="A57" r:id="rId15" display="http://www.reg.nu.ac.th/registrar/class_info_2.asp?backto=home&amp;option=0&amp;courseid=5883&amp;acadyear=2550&amp;semester=1&amp;avs792377644=484"/>
    <hyperlink ref="A62" r:id="rId16" display="http://www.reg.nu.ac.th/registrar/class_info_3.asp?backto=home&amp;option=0&amp;courseid=5885&amp;classid=220099&amp;acadyear=2552&amp;semester=1&amp;avs508917070=62"/>
    <hyperlink ref="A63" r:id="rId17" display="http://www.reg.nu.ac.th/registrar/class_info_3.asp?backto=home&amp;option=0&amp;courseid=6927&amp;classid=220117&amp;acadyear=2552&amp;semester=1&amp;avs508917070=67"/>
    <hyperlink ref="A42" r:id="rId18" display="http://www.reg.nu.ac.th/registrar/class_info_3.asp?backto=home&amp;option=0&amp;courseid=6071&amp;classid=219994&amp;acadyear=2552&amp;semester=1&amp;avs508917070=311"/>
  </hyperlinks>
  <printOptions/>
  <pageMargins left="0.5" right="0.25" top="0.75" bottom="0.25" header="0.5" footer="0.5"/>
  <pageSetup horizontalDpi="600" verticalDpi="600" orientation="portrait" paperSize="9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8"/>
  <sheetViews>
    <sheetView zoomScale="130" zoomScaleNormal="130" workbookViewId="0" topLeftCell="A1">
      <selection activeCell="G9" sqref="G9"/>
    </sheetView>
  </sheetViews>
  <sheetFormatPr defaultColWidth="9.140625" defaultRowHeight="12.75"/>
  <cols>
    <col min="1" max="1" width="9.421875" style="2" customWidth="1"/>
    <col min="2" max="2" width="35.8515625" style="22" customWidth="1"/>
    <col min="3" max="3" width="8.421875" style="2" customWidth="1"/>
    <col min="4" max="4" width="8.00390625" style="2" customWidth="1"/>
    <col min="5" max="5" width="8.8515625" style="2" customWidth="1"/>
    <col min="6" max="6" width="6.140625" style="2" customWidth="1"/>
    <col min="7" max="7" width="7.28125" style="2" customWidth="1"/>
    <col min="8" max="8" width="8.00390625" style="2" customWidth="1"/>
    <col min="9" max="9" width="7.00390625" style="2" customWidth="1"/>
    <col min="10" max="16384" width="9.140625" style="1" customWidth="1"/>
  </cols>
  <sheetData>
    <row r="1" ht="18" customHeight="1"/>
    <row r="2" spans="2:10" ht="17.25" customHeight="1">
      <c r="B2" s="207" t="s">
        <v>284</v>
      </c>
      <c r="C2" s="207"/>
      <c r="D2" s="207"/>
      <c r="E2" s="207"/>
      <c r="F2" s="207"/>
      <c r="G2" s="207"/>
      <c r="H2" s="207"/>
      <c r="I2" s="207"/>
      <c r="J2" s="207"/>
    </row>
    <row r="3" spans="2:10" ht="17.25" customHeight="1">
      <c r="B3" s="193"/>
      <c r="C3" s="193"/>
      <c r="D3" s="193"/>
      <c r="E3" s="193"/>
      <c r="F3" s="193"/>
      <c r="G3" s="193"/>
      <c r="H3" s="193"/>
      <c r="I3" s="193"/>
      <c r="J3" s="193"/>
    </row>
    <row r="4" spans="2:9" ht="17.25" customHeight="1">
      <c r="B4" s="137" t="s">
        <v>264</v>
      </c>
      <c r="C4" s="189">
        <f>SUM(C5:C5)</f>
        <v>109.77777777777779</v>
      </c>
      <c r="D4" s="141"/>
      <c r="E4" s="135"/>
      <c r="F4" s="135"/>
      <c r="G4" s="136"/>
      <c r="H4" s="136"/>
      <c r="I4" s="136"/>
    </row>
    <row r="5" spans="2:9" ht="17.25" customHeight="1">
      <c r="B5" s="133" t="s">
        <v>285</v>
      </c>
      <c r="C5" s="172">
        <f>I30+I47</f>
        <v>109.77777777777779</v>
      </c>
      <c r="D5" s="141"/>
      <c r="E5" s="135"/>
      <c r="F5" s="135"/>
      <c r="G5" s="136"/>
      <c r="H5" s="136"/>
      <c r="I5" s="136"/>
    </row>
    <row r="6" spans="2:9" ht="17.25" customHeight="1">
      <c r="B6" s="133"/>
      <c r="C6" s="172"/>
      <c r="D6" s="141"/>
      <c r="E6" s="135"/>
      <c r="F6" s="135"/>
      <c r="G6" s="136"/>
      <c r="H6" s="136"/>
      <c r="I6" s="136"/>
    </row>
    <row r="7" spans="2:9" ht="17.25" customHeight="1">
      <c r="B7" s="133"/>
      <c r="C7" s="172"/>
      <c r="D7" s="141"/>
      <c r="E7" s="135"/>
      <c r="F7" s="135"/>
      <c r="G7" s="136"/>
      <c r="H7" s="136"/>
      <c r="I7" s="136"/>
    </row>
    <row r="8" spans="2:9" ht="17.25" customHeight="1">
      <c r="B8" s="137" t="s">
        <v>267</v>
      </c>
      <c r="C8" s="189">
        <f>SUM(C9:C9)</f>
        <v>61.5</v>
      </c>
      <c r="D8" s="141"/>
      <c r="E8" s="135"/>
      <c r="F8" s="135"/>
      <c r="G8" s="136"/>
      <c r="H8" s="136"/>
      <c r="I8" s="136"/>
    </row>
    <row r="9" spans="2:9" ht="17.25" customHeight="1">
      <c r="B9" s="133" t="s">
        <v>285</v>
      </c>
      <c r="C9" s="172">
        <f>I64+I76</f>
        <v>61.5</v>
      </c>
      <c r="D9" s="141"/>
      <c r="E9" s="135"/>
      <c r="F9" s="135"/>
      <c r="G9" s="136"/>
      <c r="H9" s="136"/>
      <c r="I9" s="136"/>
    </row>
    <row r="10" spans="2:9" ht="17.25" customHeight="1">
      <c r="B10" s="133"/>
      <c r="C10" s="133"/>
      <c r="D10" s="190"/>
      <c r="E10" s="135"/>
      <c r="F10" s="135"/>
      <c r="G10" s="136"/>
      <c r="H10" s="136"/>
      <c r="I10" s="136"/>
    </row>
    <row r="11" spans="1:9" ht="18.75" customHeight="1" thickBot="1">
      <c r="A11" s="133" t="s">
        <v>163</v>
      </c>
      <c r="B11" s="137" t="s">
        <v>268</v>
      </c>
      <c r="C11" s="201">
        <f>(C4+C8)/2</f>
        <v>85.63888888888889</v>
      </c>
      <c r="D11" s="191"/>
      <c r="E11" s="135"/>
      <c r="F11" s="135"/>
      <c r="G11" s="134"/>
      <c r="H11" s="136"/>
      <c r="I11" s="136"/>
    </row>
    <row r="12" spans="1:9" ht="21.75" thickTop="1">
      <c r="A12" s="208"/>
      <c r="B12" s="208"/>
      <c r="C12" s="208"/>
      <c r="D12" s="171"/>
      <c r="E12" s="136"/>
      <c r="F12" s="136"/>
      <c r="G12" s="136"/>
      <c r="H12" s="136"/>
      <c r="I12" s="136"/>
    </row>
    <row r="13" spans="1:9" ht="21">
      <c r="A13" s="200"/>
      <c r="B13" s="200"/>
      <c r="C13" s="200"/>
      <c r="D13" s="171"/>
      <c r="E13" s="136"/>
      <c r="F13" s="136"/>
      <c r="G13" s="136"/>
      <c r="H13" s="136"/>
      <c r="I13" s="136"/>
    </row>
    <row r="14" spans="1:9" ht="21">
      <c r="A14" s="200"/>
      <c r="B14" s="200"/>
      <c r="C14" s="200"/>
      <c r="D14" s="171"/>
      <c r="E14" s="136"/>
      <c r="F14" s="136"/>
      <c r="G14" s="136"/>
      <c r="H14" s="136"/>
      <c r="I14" s="136"/>
    </row>
    <row r="15" spans="1:9" ht="21">
      <c r="A15" s="200"/>
      <c r="B15" s="200"/>
      <c r="C15" s="200"/>
      <c r="D15" s="171"/>
      <c r="E15" s="136"/>
      <c r="F15" s="136"/>
      <c r="G15" s="136"/>
      <c r="H15" s="136"/>
      <c r="I15" s="136"/>
    </row>
    <row r="16" spans="1:9" ht="18">
      <c r="A16" s="214" t="s">
        <v>10</v>
      </c>
      <c r="B16" s="214"/>
      <c r="C16" s="214"/>
      <c r="D16" s="214"/>
      <c r="E16" s="214"/>
      <c r="F16" s="214"/>
      <c r="G16" s="214"/>
      <c r="H16" s="214"/>
      <c r="I16" s="214"/>
    </row>
    <row r="17" spans="1:9" ht="18">
      <c r="A17" s="209" t="s">
        <v>24</v>
      </c>
      <c r="B17" s="209"/>
      <c r="C17" s="209"/>
      <c r="D17" s="209"/>
      <c r="E17" s="209"/>
      <c r="F17" s="209"/>
      <c r="G17" s="209"/>
      <c r="H17" s="209"/>
      <c r="I17" s="209"/>
    </row>
    <row r="18" spans="1:9" ht="18">
      <c r="A18" s="214" t="s">
        <v>247</v>
      </c>
      <c r="B18" s="214"/>
      <c r="C18" s="214"/>
      <c r="D18" s="214"/>
      <c r="E18" s="214"/>
      <c r="F18" s="214"/>
      <c r="G18" s="214"/>
      <c r="H18" s="214"/>
      <c r="I18" s="214"/>
    </row>
    <row r="19" spans="1:9" ht="18">
      <c r="A19" s="25" t="s">
        <v>12</v>
      </c>
      <c r="B19" s="5" t="s">
        <v>13</v>
      </c>
      <c r="C19" s="26" t="s">
        <v>14</v>
      </c>
      <c r="D19" s="25" t="s">
        <v>15</v>
      </c>
      <c r="E19" s="26" t="s">
        <v>16</v>
      </c>
      <c r="F19" s="25"/>
      <c r="G19" s="25" t="s">
        <v>17</v>
      </c>
      <c r="H19" s="26" t="s">
        <v>18</v>
      </c>
      <c r="I19" s="25" t="s">
        <v>19</v>
      </c>
    </row>
    <row r="20" spans="1:9" ht="36">
      <c r="A20" s="7" t="s">
        <v>0</v>
      </c>
      <c r="B20" s="7" t="s">
        <v>1</v>
      </c>
      <c r="C20" s="27" t="s">
        <v>2</v>
      </c>
      <c r="D20" s="7" t="s">
        <v>7</v>
      </c>
      <c r="E20" s="27" t="s">
        <v>3</v>
      </c>
      <c r="F20" s="7" t="s">
        <v>22</v>
      </c>
      <c r="G20" s="7" t="s">
        <v>4</v>
      </c>
      <c r="H20" s="27" t="s">
        <v>5</v>
      </c>
      <c r="I20" s="7" t="s">
        <v>6</v>
      </c>
    </row>
    <row r="21" spans="1:9" ht="18">
      <c r="A21" s="11"/>
      <c r="B21" s="11"/>
      <c r="C21" s="27"/>
      <c r="D21" s="7"/>
      <c r="E21" s="27"/>
      <c r="F21" s="7"/>
      <c r="G21" s="7"/>
      <c r="H21" s="144" t="s">
        <v>20</v>
      </c>
      <c r="I21" s="9" t="s">
        <v>21</v>
      </c>
    </row>
    <row r="22" spans="1:9" ht="18">
      <c r="A22" s="81" t="s">
        <v>74</v>
      </c>
      <c r="B22" s="184" t="s">
        <v>86</v>
      </c>
      <c r="C22" s="186">
        <v>4</v>
      </c>
      <c r="D22" s="48" t="s">
        <v>9</v>
      </c>
      <c r="E22" s="49" t="s">
        <v>8</v>
      </c>
      <c r="F22" s="48">
        <v>3</v>
      </c>
      <c r="G22" s="49">
        <v>136</v>
      </c>
      <c r="H22" s="48">
        <f aca="true" t="shared" si="0" ref="H22:H29">$C22*$G22</f>
        <v>544</v>
      </c>
      <c r="I22" s="50">
        <f aca="true" t="shared" si="1" ref="I22:I29">$H22/18</f>
        <v>30.22222222222222</v>
      </c>
    </row>
    <row r="23" spans="1:9" ht="18">
      <c r="A23" s="69"/>
      <c r="B23" s="185" t="s">
        <v>85</v>
      </c>
      <c r="C23" s="40"/>
      <c r="D23" s="11"/>
      <c r="E23" s="28"/>
      <c r="F23" s="11"/>
      <c r="G23" s="28"/>
      <c r="H23" s="11"/>
      <c r="I23" s="38"/>
    </row>
    <row r="24" spans="1:9" ht="18">
      <c r="A24" s="71" t="s">
        <v>75</v>
      </c>
      <c r="B24" s="66" t="s">
        <v>76</v>
      </c>
      <c r="C24" s="37">
        <v>3</v>
      </c>
      <c r="D24" s="11" t="s">
        <v>9</v>
      </c>
      <c r="E24" s="11" t="s">
        <v>8</v>
      </c>
      <c r="F24" s="11">
        <v>4</v>
      </c>
      <c r="G24" s="11">
        <v>154</v>
      </c>
      <c r="H24" s="11">
        <f t="shared" si="0"/>
        <v>462</v>
      </c>
      <c r="I24" s="38">
        <f t="shared" si="1"/>
        <v>25.666666666666668</v>
      </c>
    </row>
    <row r="25" spans="1:9" ht="18">
      <c r="A25" s="71" t="s">
        <v>77</v>
      </c>
      <c r="B25" s="66" t="s">
        <v>79</v>
      </c>
      <c r="C25" s="49">
        <v>5</v>
      </c>
      <c r="D25" s="48" t="s">
        <v>9</v>
      </c>
      <c r="E25" s="49" t="s">
        <v>8</v>
      </c>
      <c r="F25" s="48">
        <v>6</v>
      </c>
      <c r="G25" s="49">
        <v>3</v>
      </c>
      <c r="H25" s="48">
        <f t="shared" si="0"/>
        <v>15</v>
      </c>
      <c r="I25" s="50">
        <f t="shared" si="1"/>
        <v>0.8333333333333334</v>
      </c>
    </row>
    <row r="26" spans="1:9" ht="18">
      <c r="A26" s="70"/>
      <c r="B26" s="19" t="s">
        <v>78</v>
      </c>
      <c r="C26" s="28"/>
      <c r="D26" s="11"/>
      <c r="E26" s="28"/>
      <c r="F26" s="11"/>
      <c r="G26" s="28"/>
      <c r="H26" s="11"/>
      <c r="I26" s="38"/>
    </row>
    <row r="27" spans="1:9" ht="18">
      <c r="A27" s="77" t="s">
        <v>80</v>
      </c>
      <c r="B27" s="68" t="s">
        <v>81</v>
      </c>
      <c r="C27" s="11">
        <v>5</v>
      </c>
      <c r="D27" s="11" t="s">
        <v>9</v>
      </c>
      <c r="E27" s="11" t="s">
        <v>8</v>
      </c>
      <c r="F27" s="11">
        <v>6</v>
      </c>
      <c r="G27" s="11">
        <v>12</v>
      </c>
      <c r="H27" s="11">
        <f t="shared" si="0"/>
        <v>60</v>
      </c>
      <c r="I27" s="38">
        <f t="shared" si="1"/>
        <v>3.3333333333333335</v>
      </c>
    </row>
    <row r="28" spans="1:9" ht="18">
      <c r="A28" s="67" t="s">
        <v>82</v>
      </c>
      <c r="B28" s="68" t="s">
        <v>83</v>
      </c>
      <c r="C28" s="35">
        <v>2</v>
      </c>
      <c r="D28" s="30" t="s">
        <v>9</v>
      </c>
      <c r="E28" s="30" t="s">
        <v>8</v>
      </c>
      <c r="F28" s="35">
        <v>3</v>
      </c>
      <c r="G28" s="35">
        <v>134</v>
      </c>
      <c r="H28" s="11">
        <f t="shared" si="0"/>
        <v>268</v>
      </c>
      <c r="I28" s="38">
        <f t="shared" si="1"/>
        <v>14.88888888888889</v>
      </c>
    </row>
    <row r="29" spans="1:9" ht="18">
      <c r="A29" s="73">
        <v>155425</v>
      </c>
      <c r="B29" s="65" t="s">
        <v>84</v>
      </c>
      <c r="C29" s="35">
        <v>3</v>
      </c>
      <c r="D29" s="30" t="s">
        <v>9</v>
      </c>
      <c r="E29" s="30" t="s">
        <v>8</v>
      </c>
      <c r="F29" s="35">
        <v>4</v>
      </c>
      <c r="G29" s="35">
        <v>133</v>
      </c>
      <c r="H29" s="30">
        <f t="shared" si="0"/>
        <v>399</v>
      </c>
      <c r="I29" s="32">
        <f t="shared" si="1"/>
        <v>22.166666666666668</v>
      </c>
    </row>
    <row r="30" spans="1:9" ht="18">
      <c r="A30" s="3"/>
      <c r="B30" s="1"/>
      <c r="C30" s="1"/>
      <c r="D30" s="1"/>
      <c r="E30" s="1"/>
      <c r="F30" s="1"/>
      <c r="G30" s="1"/>
      <c r="H30" s="82">
        <f>SUM(H22:H29)</f>
        <v>1748</v>
      </c>
      <c r="I30" s="78">
        <f>SUM(I22:I29)</f>
        <v>97.11111111111111</v>
      </c>
    </row>
    <row r="31" spans="1:9" ht="18">
      <c r="A31" s="3"/>
      <c r="B31" s="1"/>
      <c r="C31" s="1"/>
      <c r="D31" s="1"/>
      <c r="E31" s="1"/>
      <c r="F31" s="1"/>
      <c r="G31" s="1"/>
      <c r="H31" s="82"/>
      <c r="I31" s="78"/>
    </row>
    <row r="32" spans="1:9" ht="18">
      <c r="A32" s="3"/>
      <c r="B32" s="1"/>
      <c r="C32" s="1"/>
      <c r="D32" s="1"/>
      <c r="E32" s="1"/>
      <c r="F32" s="1"/>
      <c r="G32" s="1"/>
      <c r="H32" s="82"/>
      <c r="I32" s="78"/>
    </row>
    <row r="33" spans="1:9" ht="18">
      <c r="A33" s="3"/>
      <c r="B33" s="1"/>
      <c r="C33" s="1"/>
      <c r="D33" s="1"/>
      <c r="E33" s="1"/>
      <c r="F33" s="1"/>
      <c r="G33" s="1"/>
      <c r="H33" s="1"/>
      <c r="I33" s="43"/>
    </row>
    <row r="34" spans="1:9" ht="18">
      <c r="A34" s="3"/>
      <c r="B34" s="1"/>
      <c r="C34" s="1"/>
      <c r="D34" s="1"/>
      <c r="E34" s="1"/>
      <c r="F34" s="1"/>
      <c r="G34" s="1"/>
      <c r="H34" s="1"/>
      <c r="I34" s="43"/>
    </row>
    <row r="35" spans="1:9" ht="18">
      <c r="A35" s="3"/>
      <c r="B35" s="1"/>
      <c r="C35" s="1"/>
      <c r="D35" s="1"/>
      <c r="E35" s="1"/>
      <c r="F35" s="1"/>
      <c r="G35" s="1"/>
      <c r="H35" s="1"/>
      <c r="I35" s="43"/>
    </row>
    <row r="36" spans="1:9" ht="18">
      <c r="A36" s="3"/>
      <c r="B36" s="1"/>
      <c r="C36" s="1"/>
      <c r="D36" s="1"/>
      <c r="E36" s="1"/>
      <c r="F36" s="1"/>
      <c r="G36" s="1"/>
      <c r="H36" s="1"/>
      <c r="I36" s="43"/>
    </row>
    <row r="37" spans="1:9" ht="18">
      <c r="A37" s="3"/>
      <c r="B37" s="1"/>
      <c r="C37" s="1"/>
      <c r="D37" s="1"/>
      <c r="E37" s="1"/>
      <c r="F37" s="1"/>
      <c r="G37" s="1"/>
      <c r="H37" s="1"/>
      <c r="I37" s="43"/>
    </row>
    <row r="38" spans="1:9" ht="18">
      <c r="A38" s="3"/>
      <c r="B38" s="1"/>
      <c r="C38" s="1"/>
      <c r="D38" s="1"/>
      <c r="E38" s="1"/>
      <c r="F38" s="1"/>
      <c r="G38" s="1"/>
      <c r="H38" s="1"/>
      <c r="I38" s="43"/>
    </row>
    <row r="39" spans="1:9" ht="18">
      <c r="A39" s="214" t="s">
        <v>10</v>
      </c>
      <c r="B39" s="214"/>
      <c r="C39" s="214"/>
      <c r="D39" s="214"/>
      <c r="E39" s="214"/>
      <c r="F39" s="214"/>
      <c r="G39" s="214"/>
      <c r="H39" s="214"/>
      <c r="I39" s="214"/>
    </row>
    <row r="40" spans="1:9" ht="18">
      <c r="A40" s="209" t="s">
        <v>25</v>
      </c>
      <c r="B40" s="209"/>
      <c r="C40" s="209"/>
      <c r="D40" s="209"/>
      <c r="E40" s="209"/>
      <c r="F40" s="209"/>
      <c r="G40" s="209"/>
      <c r="H40" s="209"/>
      <c r="I40" s="209"/>
    </row>
    <row r="41" spans="1:9" ht="18">
      <c r="A41" s="210" t="s">
        <v>247</v>
      </c>
      <c r="B41" s="210"/>
      <c r="C41" s="210"/>
      <c r="D41" s="210"/>
      <c r="E41" s="210"/>
      <c r="F41" s="210"/>
      <c r="G41" s="210"/>
      <c r="H41" s="210"/>
      <c r="I41" s="210"/>
    </row>
    <row r="42" spans="1:9" ht="18">
      <c r="A42" s="25" t="s">
        <v>12</v>
      </c>
      <c r="B42" s="5" t="s">
        <v>13</v>
      </c>
      <c r="C42" s="26" t="s">
        <v>14</v>
      </c>
      <c r="D42" s="25" t="s">
        <v>15</v>
      </c>
      <c r="E42" s="26" t="s">
        <v>16</v>
      </c>
      <c r="F42" s="4"/>
      <c r="G42" s="46" t="s">
        <v>17</v>
      </c>
      <c r="H42" s="26" t="s">
        <v>18</v>
      </c>
      <c r="I42" s="25" t="s">
        <v>19</v>
      </c>
    </row>
    <row r="43" spans="1:9" ht="36">
      <c r="A43" s="7" t="s">
        <v>0</v>
      </c>
      <c r="B43" s="7" t="s">
        <v>1</v>
      </c>
      <c r="C43" s="27" t="s">
        <v>2</v>
      </c>
      <c r="D43" s="7" t="s">
        <v>7</v>
      </c>
      <c r="E43" s="27" t="s">
        <v>3</v>
      </c>
      <c r="F43" s="9" t="s">
        <v>22</v>
      </c>
      <c r="G43" s="47" t="s">
        <v>26</v>
      </c>
      <c r="H43" s="27" t="s">
        <v>5</v>
      </c>
      <c r="I43" s="7" t="s">
        <v>6</v>
      </c>
    </row>
    <row r="44" spans="1:9" ht="18">
      <c r="A44" s="11"/>
      <c r="B44" s="11"/>
      <c r="C44" s="28"/>
      <c r="D44" s="11"/>
      <c r="E44" s="28"/>
      <c r="F44" s="11"/>
      <c r="G44" s="37"/>
      <c r="H44" s="29" t="s">
        <v>20</v>
      </c>
      <c r="I44" s="13" t="s">
        <v>21</v>
      </c>
    </row>
    <row r="45" spans="1:9" ht="18">
      <c r="A45" s="64" t="s">
        <v>70</v>
      </c>
      <c r="B45" s="36" t="s">
        <v>71</v>
      </c>
      <c r="C45" s="30">
        <v>3</v>
      </c>
      <c r="D45" s="31" t="s">
        <v>9</v>
      </c>
      <c r="E45" s="30" t="s">
        <v>27</v>
      </c>
      <c r="F45" s="30">
        <v>3</v>
      </c>
      <c r="G45" s="30">
        <v>46</v>
      </c>
      <c r="H45" s="10">
        <f>C45*G45</f>
        <v>138</v>
      </c>
      <c r="I45" s="17">
        <f>H45/18</f>
        <v>7.666666666666667</v>
      </c>
    </row>
    <row r="46" spans="1:9" ht="18">
      <c r="A46" s="64" t="s">
        <v>72</v>
      </c>
      <c r="B46" s="36" t="s">
        <v>73</v>
      </c>
      <c r="C46" s="30">
        <v>2</v>
      </c>
      <c r="D46" s="31" t="s">
        <v>9</v>
      </c>
      <c r="E46" s="30" t="s">
        <v>27</v>
      </c>
      <c r="F46" s="30">
        <v>3</v>
      </c>
      <c r="G46" s="30">
        <v>45</v>
      </c>
      <c r="H46" s="10">
        <f>C46*G46</f>
        <v>90</v>
      </c>
      <c r="I46" s="17">
        <f>H46/18</f>
        <v>5</v>
      </c>
    </row>
    <row r="47" spans="1:9" ht="18">
      <c r="A47" s="27"/>
      <c r="B47" s="33"/>
      <c r="C47" s="27"/>
      <c r="D47" s="27"/>
      <c r="E47" s="27"/>
      <c r="F47" s="27"/>
      <c r="G47" s="27"/>
      <c r="H47" s="27">
        <f>SUM(H45:H46)</f>
        <v>228</v>
      </c>
      <c r="I47" s="34">
        <f>SUM(I45:I46)</f>
        <v>12.666666666666668</v>
      </c>
    </row>
    <row r="48" spans="1:9" ht="18">
      <c r="A48" s="27"/>
      <c r="B48" s="33"/>
      <c r="C48" s="27"/>
      <c r="D48" s="27"/>
      <c r="E48" s="27"/>
      <c r="F48" s="27"/>
      <c r="G48" s="27"/>
      <c r="H48" s="27"/>
      <c r="I48" s="34"/>
    </row>
    <row r="49" spans="1:9" ht="18">
      <c r="A49" s="27"/>
      <c r="B49" s="33"/>
      <c r="C49" s="27"/>
      <c r="D49" s="27"/>
      <c r="E49" s="27"/>
      <c r="F49" s="27"/>
      <c r="G49" s="27"/>
      <c r="H49" s="83"/>
      <c r="I49" s="34"/>
    </row>
    <row r="50" spans="1:9" ht="18">
      <c r="A50" s="27"/>
      <c r="B50" s="33"/>
      <c r="C50" s="27"/>
      <c r="D50" s="27"/>
      <c r="E50" s="27"/>
      <c r="F50" s="27"/>
      <c r="G50" s="27"/>
      <c r="H50" s="83"/>
      <c r="I50" s="34"/>
    </row>
    <row r="51" spans="1:9" ht="18">
      <c r="A51" s="27"/>
      <c r="B51" s="33"/>
      <c r="C51" s="27"/>
      <c r="D51" s="27"/>
      <c r="E51" s="27"/>
      <c r="F51" s="27"/>
      <c r="G51" s="27"/>
      <c r="H51" s="83"/>
      <c r="I51" s="34"/>
    </row>
    <row r="52" spans="1:9" ht="18">
      <c r="A52" s="27"/>
      <c r="B52" s="33"/>
      <c r="C52" s="27"/>
      <c r="D52" s="27"/>
      <c r="E52" s="27"/>
      <c r="F52" s="27"/>
      <c r="G52" s="27"/>
      <c r="H52" s="83"/>
      <c r="I52" s="34"/>
    </row>
    <row r="53" spans="1:9" ht="18">
      <c r="A53" s="27"/>
      <c r="B53" s="33"/>
      <c r="C53" s="27"/>
      <c r="D53" s="27"/>
      <c r="E53" s="27"/>
      <c r="F53" s="27"/>
      <c r="G53" s="27"/>
      <c r="H53" s="83"/>
      <c r="I53" s="34"/>
    </row>
    <row r="54" spans="1:9" ht="18">
      <c r="A54" s="27"/>
      <c r="B54" s="33"/>
      <c r="C54" s="27"/>
      <c r="D54" s="27"/>
      <c r="E54" s="27"/>
      <c r="F54" s="27"/>
      <c r="G54" s="27"/>
      <c r="H54" s="83"/>
      <c r="I54" s="34"/>
    </row>
    <row r="55" spans="1:9" ht="18">
      <c r="A55" s="214" t="s">
        <v>10</v>
      </c>
      <c r="B55" s="214"/>
      <c r="C55" s="214"/>
      <c r="D55" s="214"/>
      <c r="E55" s="214"/>
      <c r="F55" s="214"/>
      <c r="G55" s="214"/>
      <c r="H55" s="214"/>
      <c r="I55" s="214"/>
    </row>
    <row r="56" spans="1:9" ht="18">
      <c r="A56" s="209" t="s">
        <v>24</v>
      </c>
      <c r="B56" s="209"/>
      <c r="C56" s="209"/>
      <c r="D56" s="209"/>
      <c r="E56" s="209"/>
      <c r="F56" s="209"/>
      <c r="G56" s="209"/>
      <c r="H56" s="209"/>
      <c r="I56" s="209"/>
    </row>
    <row r="57" spans="1:9" ht="18">
      <c r="A57" s="214" t="s">
        <v>250</v>
      </c>
      <c r="B57" s="214"/>
      <c r="C57" s="214"/>
      <c r="D57" s="214"/>
      <c r="E57" s="214"/>
      <c r="F57" s="214"/>
      <c r="G57" s="214"/>
      <c r="H57" s="214"/>
      <c r="I57" s="214"/>
    </row>
    <row r="58" spans="1:9" ht="18">
      <c r="A58" s="25" t="s">
        <v>12</v>
      </c>
      <c r="B58" s="5" t="s">
        <v>13</v>
      </c>
      <c r="C58" s="26" t="s">
        <v>14</v>
      </c>
      <c r="D58" s="25" t="s">
        <v>15</v>
      </c>
      <c r="E58" s="26" t="s">
        <v>16</v>
      </c>
      <c r="F58" s="25"/>
      <c r="G58" s="25" t="s">
        <v>17</v>
      </c>
      <c r="H58" s="26" t="s">
        <v>18</v>
      </c>
      <c r="I58" s="25" t="s">
        <v>19</v>
      </c>
    </row>
    <row r="59" spans="1:9" ht="36">
      <c r="A59" s="7" t="s">
        <v>0</v>
      </c>
      <c r="B59" s="7" t="s">
        <v>1</v>
      </c>
      <c r="C59" s="27" t="s">
        <v>2</v>
      </c>
      <c r="D59" s="7" t="s">
        <v>7</v>
      </c>
      <c r="E59" s="27" t="s">
        <v>3</v>
      </c>
      <c r="F59" s="7" t="s">
        <v>22</v>
      </c>
      <c r="G59" s="7" t="s">
        <v>4</v>
      </c>
      <c r="H59" s="27" t="s">
        <v>5</v>
      </c>
      <c r="I59" s="7" t="s">
        <v>6</v>
      </c>
    </row>
    <row r="60" spans="1:9" ht="18">
      <c r="A60" s="11"/>
      <c r="B60" s="11"/>
      <c r="C60" s="28"/>
      <c r="D60" s="11"/>
      <c r="E60" s="28"/>
      <c r="F60" s="11"/>
      <c r="G60" s="11"/>
      <c r="H60" s="29" t="s">
        <v>20</v>
      </c>
      <c r="I60" s="13" t="s">
        <v>21</v>
      </c>
    </row>
    <row r="61" spans="1:9" ht="18">
      <c r="A61" s="71">
        <v>152303</v>
      </c>
      <c r="B61" s="66" t="s">
        <v>189</v>
      </c>
      <c r="C61" s="30">
        <v>3</v>
      </c>
      <c r="D61" s="48" t="s">
        <v>9</v>
      </c>
      <c r="E61" s="49" t="s">
        <v>8</v>
      </c>
      <c r="F61" s="30">
        <v>3</v>
      </c>
      <c r="G61" s="30">
        <v>167</v>
      </c>
      <c r="H61" s="30">
        <f>C61*G61</f>
        <v>501</v>
      </c>
      <c r="I61" s="32">
        <f>H61/18</f>
        <v>27.833333333333332</v>
      </c>
    </row>
    <row r="62" spans="1:9" ht="18">
      <c r="A62" s="64">
        <v>152324</v>
      </c>
      <c r="B62" s="36" t="s">
        <v>190</v>
      </c>
      <c r="C62" s="35">
        <v>3</v>
      </c>
      <c r="D62" s="30" t="s">
        <v>9</v>
      </c>
      <c r="E62" s="30" t="s">
        <v>8</v>
      </c>
      <c r="F62" s="35">
        <v>3</v>
      </c>
      <c r="G62" s="11">
        <v>131</v>
      </c>
      <c r="H62" s="11">
        <f>C62*$G62</f>
        <v>393</v>
      </c>
      <c r="I62" s="38">
        <f>$H62/18</f>
        <v>21.833333333333332</v>
      </c>
    </row>
    <row r="63" spans="1:9" ht="18">
      <c r="A63" s="64">
        <v>199201</v>
      </c>
      <c r="B63" s="36" t="s">
        <v>262</v>
      </c>
      <c r="C63" s="35">
        <v>3</v>
      </c>
      <c r="D63" s="30" t="s">
        <v>9</v>
      </c>
      <c r="E63" s="30" t="s">
        <v>8</v>
      </c>
      <c r="F63" s="35">
        <v>2</v>
      </c>
      <c r="G63" s="30">
        <v>103</v>
      </c>
      <c r="H63" s="30">
        <f>C63*$G63</f>
        <v>309</v>
      </c>
      <c r="I63" s="32">
        <f>$H63/18</f>
        <v>17.166666666666668</v>
      </c>
    </row>
    <row r="64" spans="1:9" ht="18">
      <c r="A64" s="3"/>
      <c r="B64" s="1"/>
      <c r="C64" s="1"/>
      <c r="D64" s="1"/>
      <c r="E64" s="1"/>
      <c r="F64" s="1"/>
      <c r="G64" s="1"/>
      <c r="H64" s="82">
        <f>SUM(H61:H62)</f>
        <v>894</v>
      </c>
      <c r="I64" s="78">
        <f>SUM(I61:I62)</f>
        <v>49.666666666666664</v>
      </c>
    </row>
    <row r="65" spans="1:9" ht="18">
      <c r="A65" s="3"/>
      <c r="B65" s="1"/>
      <c r="C65" s="1"/>
      <c r="D65" s="1"/>
      <c r="E65" s="1"/>
      <c r="F65" s="1"/>
      <c r="G65" s="1"/>
      <c r="H65" s="82"/>
      <c r="I65" s="78"/>
    </row>
    <row r="66" spans="1:9" ht="18">
      <c r="A66" s="3"/>
      <c r="B66" s="1"/>
      <c r="C66" s="1"/>
      <c r="D66" s="1"/>
      <c r="E66" s="1"/>
      <c r="F66" s="1"/>
      <c r="G66" s="1"/>
      <c r="H66" s="82"/>
      <c r="I66" s="78"/>
    </row>
    <row r="67" spans="1:9" ht="18">
      <c r="A67" s="3"/>
      <c r="B67" s="1"/>
      <c r="C67" s="1"/>
      <c r="D67" s="1"/>
      <c r="E67" s="1"/>
      <c r="F67" s="1"/>
      <c r="G67" s="1"/>
      <c r="H67" s="82"/>
      <c r="I67" s="78"/>
    </row>
    <row r="68" spans="1:9" ht="18">
      <c r="A68" s="214" t="s">
        <v>10</v>
      </c>
      <c r="B68" s="214"/>
      <c r="C68" s="214"/>
      <c r="D68" s="214"/>
      <c r="E68" s="214"/>
      <c r="F68" s="214"/>
      <c r="G68" s="214"/>
      <c r="H68" s="214"/>
      <c r="I68" s="214"/>
    </row>
    <row r="69" spans="1:9" ht="18">
      <c r="A69" s="209" t="s">
        <v>25</v>
      </c>
      <c r="B69" s="209"/>
      <c r="C69" s="209"/>
      <c r="D69" s="209"/>
      <c r="E69" s="209"/>
      <c r="F69" s="209"/>
      <c r="G69" s="209"/>
      <c r="H69" s="209"/>
      <c r="I69" s="209"/>
    </row>
    <row r="70" spans="1:9" ht="18">
      <c r="A70" s="210" t="s">
        <v>251</v>
      </c>
      <c r="B70" s="210"/>
      <c r="C70" s="210"/>
      <c r="D70" s="210"/>
      <c r="E70" s="210"/>
      <c r="F70" s="210"/>
      <c r="G70" s="210"/>
      <c r="H70" s="210"/>
      <c r="I70" s="210"/>
    </row>
    <row r="71" spans="1:9" ht="18">
      <c r="A71" s="25" t="s">
        <v>12</v>
      </c>
      <c r="B71" s="5" t="s">
        <v>13</v>
      </c>
      <c r="C71" s="26" t="s">
        <v>14</v>
      </c>
      <c r="D71" s="25" t="s">
        <v>15</v>
      </c>
      <c r="E71" s="26" t="s">
        <v>16</v>
      </c>
      <c r="F71" s="4"/>
      <c r="G71" s="46" t="s">
        <v>17</v>
      </c>
      <c r="H71" s="26" t="s">
        <v>18</v>
      </c>
      <c r="I71" s="25" t="s">
        <v>19</v>
      </c>
    </row>
    <row r="72" spans="1:9" ht="36">
      <c r="A72" s="7" t="s">
        <v>0</v>
      </c>
      <c r="B72" s="7" t="s">
        <v>1</v>
      </c>
      <c r="C72" s="27" t="s">
        <v>2</v>
      </c>
      <c r="D72" s="7" t="s">
        <v>7</v>
      </c>
      <c r="E72" s="27" t="s">
        <v>3</v>
      </c>
      <c r="F72" s="9" t="s">
        <v>22</v>
      </c>
      <c r="G72" s="47" t="s">
        <v>26</v>
      </c>
      <c r="H72" s="27" t="s">
        <v>5</v>
      </c>
      <c r="I72" s="7" t="s">
        <v>6</v>
      </c>
    </row>
    <row r="73" spans="1:9" ht="18">
      <c r="A73" s="11"/>
      <c r="B73" s="11"/>
      <c r="C73" s="28"/>
      <c r="D73" s="11"/>
      <c r="E73" s="28"/>
      <c r="F73" s="11"/>
      <c r="G73" s="37"/>
      <c r="H73" s="29" t="s">
        <v>20</v>
      </c>
      <c r="I73" s="13" t="s">
        <v>21</v>
      </c>
    </row>
    <row r="74" spans="1:9" ht="18">
      <c r="A74" s="64">
        <v>157221</v>
      </c>
      <c r="B74" s="65" t="s">
        <v>191</v>
      </c>
      <c r="C74" s="30">
        <v>3</v>
      </c>
      <c r="D74" s="31" t="s">
        <v>9</v>
      </c>
      <c r="E74" s="30" t="s">
        <v>27</v>
      </c>
      <c r="F74" s="30">
        <v>2</v>
      </c>
      <c r="G74" s="30">
        <v>26</v>
      </c>
      <c r="H74" s="10">
        <f>C74*G74</f>
        <v>78</v>
      </c>
      <c r="I74" s="17">
        <f>H74/18</f>
        <v>4.333333333333333</v>
      </c>
    </row>
    <row r="75" spans="1:9" ht="18">
      <c r="A75" s="64">
        <v>157332</v>
      </c>
      <c r="B75" s="65" t="s">
        <v>192</v>
      </c>
      <c r="C75" s="30">
        <v>3</v>
      </c>
      <c r="D75" s="31" t="s">
        <v>9</v>
      </c>
      <c r="E75" s="30" t="s">
        <v>27</v>
      </c>
      <c r="F75" s="30">
        <v>3</v>
      </c>
      <c r="G75" s="30">
        <v>45</v>
      </c>
      <c r="H75" s="10">
        <f>C75*G75</f>
        <v>135</v>
      </c>
      <c r="I75" s="17">
        <f>H75/18</f>
        <v>7.5</v>
      </c>
    </row>
    <row r="76" spans="1:9" ht="18">
      <c r="A76" s="27"/>
      <c r="B76" s="33"/>
      <c r="C76" s="27"/>
      <c r="D76" s="27"/>
      <c r="E76" s="27"/>
      <c r="F76" s="27"/>
      <c r="G76" s="27"/>
      <c r="H76" s="27">
        <f>SUM(H74:H75)</f>
        <v>213</v>
      </c>
      <c r="I76" s="34">
        <f>SUM(I74:I75)</f>
        <v>11.833333333333332</v>
      </c>
    </row>
    <row r="77" spans="1:9" ht="18">
      <c r="A77" s="27"/>
      <c r="B77" s="33"/>
      <c r="C77" s="27"/>
      <c r="D77" s="27"/>
      <c r="E77" s="27"/>
      <c r="F77" s="27"/>
      <c r="G77" s="27"/>
      <c r="H77" s="27"/>
      <c r="I77" s="34"/>
    </row>
    <row r="78" spans="1:9" ht="18">
      <c r="A78" s="27"/>
      <c r="B78" s="33"/>
      <c r="C78" s="27"/>
      <c r="D78" s="27"/>
      <c r="E78" s="27"/>
      <c r="F78" s="27"/>
      <c r="G78" s="27"/>
      <c r="H78" s="27"/>
      <c r="I78" s="34"/>
    </row>
  </sheetData>
  <mergeCells count="14">
    <mergeCell ref="A16:I16"/>
    <mergeCell ref="B2:J2"/>
    <mergeCell ref="A12:C12"/>
    <mergeCell ref="A17:I17"/>
    <mergeCell ref="A18:I18"/>
    <mergeCell ref="A39:I39"/>
    <mergeCell ref="A40:I40"/>
    <mergeCell ref="A68:I68"/>
    <mergeCell ref="A69:I69"/>
    <mergeCell ref="A70:I70"/>
    <mergeCell ref="A41:I41"/>
    <mergeCell ref="A55:I55"/>
    <mergeCell ref="A56:I56"/>
    <mergeCell ref="A57:I57"/>
  </mergeCells>
  <hyperlinks>
    <hyperlink ref="A46" r:id="rId1" display="http://www.reg.nu.ac.th/registrar/class_info_2.asp?backto=home&amp;option=0&amp;courseid=9450&amp;acadyear=2550&amp;semester=1&amp;avs792377644=504"/>
    <hyperlink ref="A45" r:id="rId2" display="http://www.reg.nu.ac.th/registrar/class_info_2.asp?backto=home&amp;option=0&amp;courseid=9449&amp;acadyear=2550&amp;semester=1&amp;avs792377644=503"/>
    <hyperlink ref="A22" r:id="rId3" display="http://www.reg.nu.ac.th/registrar/class_info_2.asp?backto=home&amp;option=0&amp;courseid=4708&amp;acadyear=2550&amp;semester=1&amp;avs792377644=463"/>
    <hyperlink ref="A24" r:id="rId4" display="http://www.reg.nu.ac.th/registrar/class_info_2.asp?backto=home&amp;option=0&amp;courseid=5652&amp;acadyear=2550&amp;semester=1&amp;avs792377644=465"/>
    <hyperlink ref="A25" r:id="rId5" display="http://www.reg.nu.ac.th/registrar/class_info_2.asp?backto=home&amp;option=0&amp;courseid=6926&amp;acadyear=2550&amp;semester=1&amp;avs792377644=467"/>
    <hyperlink ref="A27" r:id="rId6" display="http://www.reg.nu.ac.th/registrar/class_info_2.asp?backto=home&amp;option=0&amp;courseid=5886&amp;acadyear=2550&amp;semester=1&amp;avs792377644=469"/>
    <hyperlink ref="A28" r:id="rId7" display="http://www.reg.nu.ac.th/registrar/class_info_2.asp?backto=home&amp;option=0&amp;courseid=4706&amp;acadyear=2550&amp;semester=1&amp;avs792377644=487"/>
    <hyperlink ref="A29" r:id="rId8" display="http://www.reg.nu.ac.th/registrar/class_info_2.asp?backto=home&amp;option=0&amp;courseid=6072&amp;acadyear=2550&amp;semester=1&amp;avs792377644=489"/>
  </hyperlinks>
  <printOptions/>
  <pageMargins left="0.5" right="0.25" top="1" bottom="1" header="0.5" footer="0.5"/>
  <pageSetup horizontalDpi="600" verticalDpi="600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2"/>
  <sheetViews>
    <sheetView zoomScale="130" zoomScaleNormal="130" workbookViewId="0" topLeftCell="A1">
      <selection activeCell="F8" sqref="F8"/>
    </sheetView>
  </sheetViews>
  <sheetFormatPr defaultColWidth="9.140625" defaultRowHeight="12.75"/>
  <cols>
    <col min="1" max="1" width="9.421875" style="2" customWidth="1"/>
    <col min="2" max="2" width="29.421875" style="22" customWidth="1"/>
    <col min="3" max="3" width="8.421875" style="2" customWidth="1"/>
    <col min="4" max="4" width="8.00390625" style="2" customWidth="1"/>
    <col min="5" max="5" width="8.8515625" style="2" customWidth="1"/>
    <col min="6" max="6" width="6.140625" style="2" customWidth="1"/>
    <col min="7" max="7" width="7.28125" style="2" customWidth="1"/>
    <col min="8" max="8" width="8.00390625" style="2" customWidth="1"/>
    <col min="9" max="9" width="7.00390625" style="2" customWidth="1"/>
    <col min="10" max="16384" width="9.140625" style="1" customWidth="1"/>
  </cols>
  <sheetData>
    <row r="1" ht="18" customHeight="1"/>
    <row r="2" spans="2:10" ht="17.25" customHeight="1">
      <c r="B2" s="207" t="s">
        <v>286</v>
      </c>
      <c r="C2" s="207"/>
      <c r="D2" s="207"/>
      <c r="E2" s="207"/>
      <c r="F2" s="207"/>
      <c r="G2" s="207"/>
      <c r="H2" s="207"/>
      <c r="I2" s="207"/>
      <c r="J2" s="207"/>
    </row>
    <row r="3" spans="2:10" ht="17.25" customHeight="1">
      <c r="B3" s="193"/>
      <c r="C3" s="193"/>
      <c r="D3" s="193"/>
      <c r="E3" s="193"/>
      <c r="F3" s="193"/>
      <c r="G3" s="193"/>
      <c r="H3" s="193"/>
      <c r="I3" s="193"/>
      <c r="J3" s="193"/>
    </row>
    <row r="4" spans="2:9" ht="17.25" customHeight="1">
      <c r="B4" s="137" t="s">
        <v>264</v>
      </c>
      <c r="C4" s="189">
        <f>SUM(C5:C5)</f>
        <v>98.05555555555557</v>
      </c>
      <c r="D4" s="141"/>
      <c r="E4" s="135"/>
      <c r="F4" s="135"/>
      <c r="G4" s="136"/>
      <c r="H4" s="136"/>
      <c r="I4" s="136"/>
    </row>
    <row r="5" spans="2:9" ht="17.25" customHeight="1">
      <c r="B5" s="133" t="s">
        <v>287</v>
      </c>
      <c r="C5" s="172">
        <f>I38+I55</f>
        <v>98.05555555555557</v>
      </c>
      <c r="D5" s="141"/>
      <c r="E5" s="135"/>
      <c r="F5" s="135"/>
      <c r="G5" s="136"/>
      <c r="H5" s="136"/>
      <c r="I5" s="136"/>
    </row>
    <row r="6" spans="2:9" ht="17.25" customHeight="1">
      <c r="B6" s="133"/>
      <c r="C6" s="172"/>
      <c r="D6" s="141"/>
      <c r="E6" s="135"/>
      <c r="F6" s="135"/>
      <c r="G6" s="136"/>
      <c r="H6" s="136"/>
      <c r="I6" s="136"/>
    </row>
    <row r="7" spans="2:9" ht="17.25" customHeight="1">
      <c r="B7" s="133"/>
      <c r="C7" s="172"/>
      <c r="D7" s="141"/>
      <c r="E7" s="135"/>
      <c r="F7" s="135"/>
      <c r="G7" s="136"/>
      <c r="H7" s="136"/>
      <c r="I7" s="136"/>
    </row>
    <row r="8" spans="2:9" ht="17.25" customHeight="1">
      <c r="B8" s="137" t="s">
        <v>267</v>
      </c>
      <c r="C8" s="189">
        <f>SUM(C9:C9)</f>
        <v>65.05555555555554</v>
      </c>
      <c r="D8" s="141"/>
      <c r="E8" s="135"/>
      <c r="F8" s="135"/>
      <c r="G8" s="136"/>
      <c r="H8" s="136"/>
      <c r="I8" s="136"/>
    </row>
    <row r="9" spans="2:9" ht="17.25" customHeight="1">
      <c r="B9" s="133" t="s">
        <v>288</v>
      </c>
      <c r="C9" s="172">
        <f>I70+I92</f>
        <v>65.05555555555554</v>
      </c>
      <c r="D9" s="141"/>
      <c r="E9" s="135"/>
      <c r="F9" s="135"/>
      <c r="G9" s="136"/>
      <c r="H9" s="136"/>
      <c r="I9" s="136"/>
    </row>
    <row r="10" spans="2:9" ht="17.25" customHeight="1">
      <c r="B10" s="133"/>
      <c r="C10" s="133"/>
      <c r="D10" s="190"/>
      <c r="E10" s="135"/>
      <c r="F10" s="135"/>
      <c r="G10" s="136"/>
      <c r="H10" s="136"/>
      <c r="I10" s="136"/>
    </row>
    <row r="11" spans="1:9" ht="18.75" customHeight="1" thickBot="1">
      <c r="A11" s="133" t="s">
        <v>163</v>
      </c>
      <c r="B11" s="137" t="s">
        <v>268</v>
      </c>
      <c r="C11" s="201">
        <f>(C4+C8)/2</f>
        <v>81.55555555555556</v>
      </c>
      <c r="D11" s="191"/>
      <c r="E11" s="135"/>
      <c r="F11" s="135"/>
      <c r="G11" s="134"/>
      <c r="H11" s="136"/>
      <c r="I11" s="136"/>
    </row>
    <row r="12" ht="18.75" thickTop="1"/>
    <row r="27" spans="1:9" ht="18">
      <c r="A27" s="214" t="s">
        <v>10</v>
      </c>
      <c r="B27" s="214"/>
      <c r="C27" s="214"/>
      <c r="D27" s="214"/>
      <c r="E27" s="214"/>
      <c r="F27" s="214"/>
      <c r="G27" s="214"/>
      <c r="H27" s="214"/>
      <c r="I27" s="214"/>
    </row>
    <row r="28" spans="1:9" ht="18">
      <c r="A28" s="209" t="s">
        <v>24</v>
      </c>
      <c r="B28" s="209"/>
      <c r="C28" s="209"/>
      <c r="D28" s="209"/>
      <c r="E28" s="209"/>
      <c r="F28" s="209"/>
      <c r="G28" s="209"/>
      <c r="H28" s="209"/>
      <c r="I28" s="209"/>
    </row>
    <row r="29" spans="1:9" ht="18">
      <c r="A29" s="210" t="s">
        <v>248</v>
      </c>
      <c r="B29" s="210"/>
      <c r="C29" s="210"/>
      <c r="D29" s="210"/>
      <c r="E29" s="210"/>
      <c r="F29" s="210"/>
      <c r="G29" s="210"/>
      <c r="H29" s="210"/>
      <c r="I29" s="210"/>
    </row>
    <row r="30" spans="1:9" ht="18">
      <c r="A30" s="25" t="s">
        <v>12</v>
      </c>
      <c r="B30" s="5" t="s">
        <v>13</v>
      </c>
      <c r="C30" s="26" t="s">
        <v>14</v>
      </c>
      <c r="D30" s="25" t="s">
        <v>15</v>
      </c>
      <c r="E30" s="26" t="s">
        <v>16</v>
      </c>
      <c r="F30" s="25"/>
      <c r="G30" s="25" t="s">
        <v>17</v>
      </c>
      <c r="H30" s="26" t="s">
        <v>18</v>
      </c>
      <c r="I30" s="25" t="s">
        <v>19</v>
      </c>
    </row>
    <row r="31" spans="1:9" ht="36">
      <c r="A31" s="7" t="s">
        <v>0</v>
      </c>
      <c r="B31" s="7" t="s">
        <v>1</v>
      </c>
      <c r="C31" s="27" t="s">
        <v>2</v>
      </c>
      <c r="D31" s="7" t="s">
        <v>7</v>
      </c>
      <c r="E31" s="27" t="s">
        <v>3</v>
      </c>
      <c r="F31" s="7" t="s">
        <v>22</v>
      </c>
      <c r="G31" s="7" t="s">
        <v>28</v>
      </c>
      <c r="H31" s="27" t="s">
        <v>5</v>
      </c>
      <c r="I31" s="7" t="s">
        <v>6</v>
      </c>
    </row>
    <row r="32" spans="1:9" ht="18">
      <c r="A32" s="11"/>
      <c r="B32" s="11"/>
      <c r="C32" s="28"/>
      <c r="D32" s="11"/>
      <c r="E32" s="28"/>
      <c r="F32" s="11"/>
      <c r="G32" s="11"/>
      <c r="H32" s="29" t="s">
        <v>20</v>
      </c>
      <c r="I32" s="13" t="s">
        <v>21</v>
      </c>
    </row>
    <row r="33" spans="1:9" ht="18">
      <c r="A33" s="67">
        <v>153323</v>
      </c>
      <c r="B33" s="68" t="s">
        <v>87</v>
      </c>
      <c r="C33" s="30">
        <v>4</v>
      </c>
      <c r="D33" s="30" t="s">
        <v>9</v>
      </c>
      <c r="E33" s="30" t="s">
        <v>8</v>
      </c>
      <c r="F33" s="30">
        <v>3</v>
      </c>
      <c r="G33" s="30">
        <v>127</v>
      </c>
      <c r="H33" s="11">
        <f>$C33*$G33</f>
        <v>508</v>
      </c>
      <c r="I33" s="38">
        <f>$H33/18</f>
        <v>28.22222222222222</v>
      </c>
    </row>
    <row r="34" spans="1:9" ht="18">
      <c r="A34" s="67" t="s">
        <v>88</v>
      </c>
      <c r="B34" s="68" t="s">
        <v>89</v>
      </c>
      <c r="C34" s="39">
        <v>3</v>
      </c>
      <c r="D34" s="30" t="s">
        <v>9</v>
      </c>
      <c r="E34" s="30" t="s">
        <v>8</v>
      </c>
      <c r="F34" s="30">
        <v>4</v>
      </c>
      <c r="G34" s="30">
        <v>138</v>
      </c>
      <c r="H34" s="11">
        <f>$C34*$G34</f>
        <v>414</v>
      </c>
      <c r="I34" s="38">
        <f>$H34/18</f>
        <v>23</v>
      </c>
    </row>
    <row r="35" spans="1:9" ht="18">
      <c r="A35" s="73" t="s">
        <v>90</v>
      </c>
      <c r="B35" s="65" t="s">
        <v>91</v>
      </c>
      <c r="C35" s="30">
        <v>5</v>
      </c>
      <c r="D35" s="48" t="s">
        <v>9</v>
      </c>
      <c r="E35" s="48" t="s">
        <v>8</v>
      </c>
      <c r="F35" s="30">
        <v>6</v>
      </c>
      <c r="G35" s="30">
        <v>2</v>
      </c>
      <c r="H35" s="48">
        <f>$C35*$G35</f>
        <v>10</v>
      </c>
      <c r="I35" s="50">
        <f>$H35/18</f>
        <v>0.5555555555555556</v>
      </c>
    </row>
    <row r="36" spans="1:9" ht="18">
      <c r="A36" s="16">
        <v>199221</v>
      </c>
      <c r="B36" s="75" t="s">
        <v>261</v>
      </c>
      <c r="C36" s="151">
        <v>2</v>
      </c>
      <c r="D36" s="186" t="s">
        <v>9</v>
      </c>
      <c r="E36" s="48" t="s">
        <v>8</v>
      </c>
      <c r="F36" s="49">
        <v>2</v>
      </c>
      <c r="G36" s="186">
        <v>104</v>
      </c>
      <c r="H36" s="186">
        <f>$C36*$G36</f>
        <v>208</v>
      </c>
      <c r="I36" s="50">
        <f>$H36/18</f>
        <v>11.555555555555555</v>
      </c>
    </row>
    <row r="37" spans="1:9" ht="18">
      <c r="A37" s="10"/>
      <c r="B37" s="187" t="s">
        <v>260</v>
      </c>
      <c r="C37" s="21"/>
      <c r="D37" s="40"/>
      <c r="E37" s="11"/>
      <c r="F37" s="28"/>
      <c r="G37" s="40"/>
      <c r="H37" s="40"/>
      <c r="I37" s="38"/>
    </row>
    <row r="38" spans="1:9" ht="18">
      <c r="A38" s="27"/>
      <c r="B38" s="33"/>
      <c r="C38" s="27"/>
      <c r="D38" s="27"/>
      <c r="E38" s="27"/>
      <c r="F38" s="27"/>
      <c r="G38" s="27"/>
      <c r="H38" s="83">
        <f>SUM(H33:H35)</f>
        <v>932</v>
      </c>
      <c r="I38" s="34">
        <f>SUM(I33:I35)</f>
        <v>51.77777777777778</v>
      </c>
    </row>
    <row r="39" spans="1:9" ht="15" customHeight="1">
      <c r="A39" s="1"/>
      <c r="B39" s="1"/>
      <c r="C39" s="1"/>
      <c r="D39" s="1"/>
      <c r="E39" s="1"/>
      <c r="F39" s="1"/>
      <c r="G39" s="1"/>
      <c r="H39" s="1"/>
      <c r="I39" s="43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43"/>
    </row>
    <row r="41" spans="1:9" ht="18">
      <c r="A41" s="214" t="s">
        <v>10</v>
      </c>
      <c r="B41" s="214"/>
      <c r="C41" s="214"/>
      <c r="D41" s="214"/>
      <c r="E41" s="214"/>
      <c r="F41" s="214"/>
      <c r="G41" s="214"/>
      <c r="H41" s="214"/>
      <c r="I41" s="214"/>
    </row>
    <row r="42" spans="1:9" ht="18">
      <c r="A42" s="209" t="s">
        <v>25</v>
      </c>
      <c r="B42" s="209"/>
      <c r="C42" s="209"/>
      <c r="D42" s="209"/>
      <c r="E42" s="209"/>
      <c r="F42" s="209"/>
      <c r="G42" s="209"/>
      <c r="H42" s="209"/>
      <c r="I42" s="209"/>
    </row>
    <row r="43" spans="1:9" ht="18">
      <c r="A43" s="210" t="s">
        <v>248</v>
      </c>
      <c r="B43" s="210"/>
      <c r="C43" s="210"/>
      <c r="D43" s="210"/>
      <c r="E43" s="210"/>
      <c r="F43" s="210"/>
      <c r="G43" s="210"/>
      <c r="H43" s="210"/>
      <c r="I43" s="210"/>
    </row>
    <row r="44" spans="1:9" ht="18">
      <c r="A44" s="25" t="s">
        <v>12</v>
      </c>
      <c r="B44" s="5" t="s">
        <v>13</v>
      </c>
      <c r="C44" s="26" t="s">
        <v>14</v>
      </c>
      <c r="D44" s="25" t="s">
        <v>15</v>
      </c>
      <c r="E44" s="26" t="s">
        <v>16</v>
      </c>
      <c r="F44" s="4"/>
      <c r="G44" s="46" t="s">
        <v>17</v>
      </c>
      <c r="H44" s="26" t="s">
        <v>18</v>
      </c>
      <c r="I44" s="25" t="s">
        <v>19</v>
      </c>
    </row>
    <row r="45" spans="1:9" ht="36">
      <c r="A45" s="7" t="s">
        <v>0</v>
      </c>
      <c r="B45" s="7" t="s">
        <v>1</v>
      </c>
      <c r="C45" s="27" t="s">
        <v>2</v>
      </c>
      <c r="D45" s="7" t="s">
        <v>7</v>
      </c>
      <c r="E45" s="27" t="s">
        <v>3</v>
      </c>
      <c r="F45" s="9" t="s">
        <v>22</v>
      </c>
      <c r="G45" s="47" t="s">
        <v>26</v>
      </c>
      <c r="H45" s="27" t="s">
        <v>5</v>
      </c>
      <c r="I45" s="7" t="s">
        <v>6</v>
      </c>
    </row>
    <row r="46" spans="1:9" ht="18">
      <c r="A46" s="11"/>
      <c r="B46" s="11"/>
      <c r="C46" s="28"/>
      <c r="D46" s="11"/>
      <c r="E46" s="28"/>
      <c r="F46" s="11"/>
      <c r="G46" s="37"/>
      <c r="H46" s="29" t="s">
        <v>20</v>
      </c>
      <c r="I46" s="13" t="s">
        <v>21</v>
      </c>
    </row>
    <row r="47" spans="1:9" ht="18.75" customHeight="1">
      <c r="A47" s="90" t="s">
        <v>62</v>
      </c>
      <c r="B47" s="91" t="s">
        <v>63</v>
      </c>
      <c r="C47" s="92">
        <v>2</v>
      </c>
      <c r="D47" s="93" t="s">
        <v>9</v>
      </c>
      <c r="E47" s="92" t="s">
        <v>27</v>
      </c>
      <c r="F47" s="92">
        <v>2</v>
      </c>
      <c r="G47" s="92">
        <v>26</v>
      </c>
      <c r="H47" s="94">
        <f aca="true" t="shared" si="0" ref="H47:H54">C47*G47</f>
        <v>52</v>
      </c>
      <c r="I47" s="95">
        <f aca="true" t="shared" si="1" ref="I47:I54">H47/18</f>
        <v>2.888888888888889</v>
      </c>
    </row>
    <row r="48" spans="1:9" ht="18.75" customHeight="1">
      <c r="A48" s="90" t="s">
        <v>64</v>
      </c>
      <c r="B48" s="91" t="s">
        <v>65</v>
      </c>
      <c r="C48" s="92">
        <v>3</v>
      </c>
      <c r="D48" s="93" t="s">
        <v>9</v>
      </c>
      <c r="E48" s="92" t="s">
        <v>27</v>
      </c>
      <c r="F48" s="92">
        <v>3</v>
      </c>
      <c r="G48" s="92">
        <v>42</v>
      </c>
      <c r="H48" s="94">
        <f t="shared" si="0"/>
        <v>126</v>
      </c>
      <c r="I48" s="95">
        <f t="shared" si="1"/>
        <v>7</v>
      </c>
    </row>
    <row r="49" spans="1:9" ht="18" customHeight="1">
      <c r="A49" s="90" t="s">
        <v>66</v>
      </c>
      <c r="B49" s="91" t="s">
        <v>67</v>
      </c>
      <c r="C49" s="92">
        <v>3</v>
      </c>
      <c r="D49" s="93" t="s">
        <v>9</v>
      </c>
      <c r="E49" s="92" t="s">
        <v>27</v>
      </c>
      <c r="F49" s="92">
        <v>3</v>
      </c>
      <c r="G49" s="92">
        <v>47</v>
      </c>
      <c r="H49" s="94">
        <f t="shared" si="0"/>
        <v>141</v>
      </c>
      <c r="I49" s="95">
        <f t="shared" si="1"/>
        <v>7.833333333333333</v>
      </c>
    </row>
    <row r="50" spans="1:9" ht="19.5" customHeight="1">
      <c r="A50" s="90" t="s">
        <v>68</v>
      </c>
      <c r="B50" s="91" t="s">
        <v>69</v>
      </c>
      <c r="C50" s="92">
        <v>3</v>
      </c>
      <c r="D50" s="93" t="s">
        <v>9</v>
      </c>
      <c r="E50" s="92" t="s">
        <v>27</v>
      </c>
      <c r="F50" s="92">
        <v>3</v>
      </c>
      <c r="G50" s="92">
        <v>45</v>
      </c>
      <c r="H50" s="94">
        <f t="shared" si="0"/>
        <v>135</v>
      </c>
      <c r="I50" s="95">
        <f t="shared" si="1"/>
        <v>7.5</v>
      </c>
    </row>
    <row r="51" spans="1:9" ht="16.5" customHeight="1">
      <c r="A51" s="90">
        <v>157401</v>
      </c>
      <c r="B51" s="36" t="s">
        <v>117</v>
      </c>
      <c r="C51" s="92">
        <v>3</v>
      </c>
      <c r="D51" s="92" t="s">
        <v>9</v>
      </c>
      <c r="E51" s="92" t="s">
        <v>27</v>
      </c>
      <c r="F51" s="92">
        <v>4</v>
      </c>
      <c r="G51" s="92">
        <v>39</v>
      </c>
      <c r="H51" s="97">
        <f t="shared" si="0"/>
        <v>117</v>
      </c>
      <c r="I51" s="98">
        <f t="shared" si="1"/>
        <v>6.5</v>
      </c>
    </row>
    <row r="52" spans="1:9" ht="18.75" customHeight="1">
      <c r="A52" s="90">
        <v>157411</v>
      </c>
      <c r="B52" s="36" t="s">
        <v>158</v>
      </c>
      <c r="C52" s="92">
        <v>3</v>
      </c>
      <c r="D52" s="92" t="s">
        <v>9</v>
      </c>
      <c r="E52" s="92" t="s">
        <v>27</v>
      </c>
      <c r="F52" s="92">
        <v>4</v>
      </c>
      <c r="G52" s="92">
        <v>38</v>
      </c>
      <c r="H52" s="97">
        <f t="shared" si="0"/>
        <v>114</v>
      </c>
      <c r="I52" s="98">
        <f t="shared" si="1"/>
        <v>6.333333333333333</v>
      </c>
    </row>
    <row r="53" spans="1:9" ht="18">
      <c r="A53" s="14">
        <v>157414</v>
      </c>
      <c r="B53" s="65" t="s">
        <v>259</v>
      </c>
      <c r="C53" s="14">
        <v>2</v>
      </c>
      <c r="D53" s="92" t="s">
        <v>9</v>
      </c>
      <c r="E53" s="92" t="s">
        <v>27</v>
      </c>
      <c r="F53" s="14">
        <v>4</v>
      </c>
      <c r="G53" s="14">
        <v>37</v>
      </c>
      <c r="H53" s="14">
        <f t="shared" si="0"/>
        <v>74</v>
      </c>
      <c r="I53" s="15">
        <f t="shared" si="1"/>
        <v>4.111111111111111</v>
      </c>
    </row>
    <row r="54" spans="1:9" ht="18">
      <c r="A54" s="14">
        <v>157431</v>
      </c>
      <c r="B54" s="65" t="s">
        <v>257</v>
      </c>
      <c r="C54" s="14">
        <v>2</v>
      </c>
      <c r="D54" s="92" t="s">
        <v>9</v>
      </c>
      <c r="E54" s="92" t="s">
        <v>27</v>
      </c>
      <c r="F54" s="14">
        <v>4</v>
      </c>
      <c r="G54" s="14">
        <v>37</v>
      </c>
      <c r="H54" s="14">
        <f t="shared" si="0"/>
        <v>74</v>
      </c>
      <c r="I54" s="15">
        <f t="shared" si="1"/>
        <v>4.111111111111111</v>
      </c>
    </row>
    <row r="55" spans="1:9" ht="18">
      <c r="A55" s="88"/>
      <c r="B55" s="89"/>
      <c r="C55" s="88"/>
      <c r="D55" s="88"/>
      <c r="E55" s="88"/>
      <c r="F55" s="88"/>
      <c r="G55" s="88"/>
      <c r="H55" s="2">
        <f>SUM(H47:H54)</f>
        <v>833</v>
      </c>
      <c r="I55" s="23">
        <f>SUM(I47:I54)</f>
        <v>46.277777777777786</v>
      </c>
    </row>
    <row r="56" spans="1:9" ht="18">
      <c r="A56" s="88"/>
      <c r="B56" s="89"/>
      <c r="C56" s="88"/>
      <c r="D56" s="88"/>
      <c r="E56" s="88"/>
      <c r="F56" s="88"/>
      <c r="G56" s="88"/>
      <c r="I56" s="23"/>
    </row>
    <row r="57" spans="1:9" ht="18">
      <c r="A57" s="88"/>
      <c r="B57" s="89"/>
      <c r="C57" s="88"/>
      <c r="D57" s="88"/>
      <c r="E57" s="88"/>
      <c r="F57" s="88"/>
      <c r="G57" s="88"/>
      <c r="I57" s="23"/>
    </row>
    <row r="58" spans="1:9" ht="18">
      <c r="A58" s="88"/>
      <c r="B58" s="89"/>
      <c r="C58" s="88"/>
      <c r="D58" s="88"/>
      <c r="E58" s="88"/>
      <c r="F58" s="88"/>
      <c r="G58" s="88"/>
      <c r="I58" s="23"/>
    </row>
    <row r="59" spans="1:9" ht="18">
      <c r="A59" s="88"/>
      <c r="B59" s="89"/>
      <c r="C59" s="88"/>
      <c r="D59" s="88"/>
      <c r="E59" s="88"/>
      <c r="F59" s="88"/>
      <c r="G59" s="88"/>
      <c r="I59" s="23"/>
    </row>
    <row r="60" spans="1:9" ht="18">
      <c r="A60" s="88"/>
      <c r="B60" s="89"/>
      <c r="C60" s="88"/>
      <c r="D60" s="88"/>
      <c r="E60" s="88"/>
      <c r="F60" s="88"/>
      <c r="G60" s="88"/>
      <c r="I60" s="23"/>
    </row>
    <row r="61" spans="1:9" ht="18">
      <c r="A61" s="88"/>
      <c r="B61" s="89"/>
      <c r="C61" s="88"/>
      <c r="D61" s="88"/>
      <c r="E61" s="88"/>
      <c r="F61" s="88"/>
      <c r="G61" s="88"/>
      <c r="I61" s="23"/>
    </row>
    <row r="62" spans="1:9" ht="18">
      <c r="A62" s="214" t="s">
        <v>10</v>
      </c>
      <c r="B62" s="214"/>
      <c r="C62" s="214"/>
      <c r="D62" s="214"/>
      <c r="E62" s="214"/>
      <c r="F62" s="214"/>
      <c r="G62" s="214"/>
      <c r="H62" s="214"/>
      <c r="I62" s="214"/>
    </row>
    <row r="63" spans="1:9" ht="18">
      <c r="A63" s="209" t="s">
        <v>24</v>
      </c>
      <c r="B63" s="209"/>
      <c r="C63" s="209"/>
      <c r="D63" s="209"/>
      <c r="E63" s="209"/>
      <c r="F63" s="209"/>
      <c r="G63" s="209"/>
      <c r="H63" s="209"/>
      <c r="I63" s="209"/>
    </row>
    <row r="64" spans="1:9" ht="18">
      <c r="A64" s="210" t="s">
        <v>252</v>
      </c>
      <c r="B64" s="210"/>
      <c r="C64" s="210"/>
      <c r="D64" s="210"/>
      <c r="E64" s="210"/>
      <c r="F64" s="210"/>
      <c r="G64" s="210"/>
      <c r="H64" s="210"/>
      <c r="I64" s="210"/>
    </row>
    <row r="65" spans="1:9" ht="18">
      <c r="A65" s="147" t="s">
        <v>12</v>
      </c>
      <c r="B65" s="157" t="s">
        <v>13</v>
      </c>
      <c r="C65" s="158" t="s">
        <v>14</v>
      </c>
      <c r="D65" s="147" t="s">
        <v>15</v>
      </c>
      <c r="E65" s="158" t="s">
        <v>16</v>
      </c>
      <c r="F65" s="147"/>
      <c r="G65" s="147" t="s">
        <v>17</v>
      </c>
      <c r="H65" s="158" t="s">
        <v>18</v>
      </c>
      <c r="I65" s="147" t="s">
        <v>19</v>
      </c>
    </row>
    <row r="66" spans="1:9" ht="36">
      <c r="A66" s="159" t="s">
        <v>0</v>
      </c>
      <c r="B66" s="159" t="s">
        <v>1</v>
      </c>
      <c r="C66" s="160" t="s">
        <v>2</v>
      </c>
      <c r="D66" s="159" t="s">
        <v>7</v>
      </c>
      <c r="E66" s="160" t="s">
        <v>3</v>
      </c>
      <c r="F66" s="159" t="s">
        <v>22</v>
      </c>
      <c r="G66" s="159" t="s">
        <v>28</v>
      </c>
      <c r="H66" s="160" t="s">
        <v>5</v>
      </c>
      <c r="I66" s="159" t="s">
        <v>6</v>
      </c>
    </row>
    <row r="67" spans="1:9" ht="18">
      <c r="A67" s="161"/>
      <c r="B67" s="161"/>
      <c r="C67" s="162"/>
      <c r="D67" s="161"/>
      <c r="E67" s="162"/>
      <c r="F67" s="161"/>
      <c r="G67" s="161"/>
      <c r="H67" s="163" t="s">
        <v>20</v>
      </c>
      <c r="I67" s="164" t="s">
        <v>21</v>
      </c>
    </row>
    <row r="68" spans="1:9" ht="18">
      <c r="A68" s="110">
        <v>153324</v>
      </c>
      <c r="B68" s="165" t="s">
        <v>194</v>
      </c>
      <c r="C68" s="92">
        <v>4</v>
      </c>
      <c r="D68" s="92" t="s">
        <v>9</v>
      </c>
      <c r="E68" s="92" t="s">
        <v>8</v>
      </c>
      <c r="F68" s="92">
        <v>3</v>
      </c>
      <c r="G68" s="92">
        <v>124</v>
      </c>
      <c r="H68" s="92">
        <f>$C68*$G68</f>
        <v>496</v>
      </c>
      <c r="I68" s="188">
        <f>$H68/18</f>
        <v>27.555555555555557</v>
      </c>
    </row>
    <row r="69" spans="1:9" ht="18">
      <c r="A69" s="90">
        <v>199222</v>
      </c>
      <c r="B69" s="65" t="s">
        <v>193</v>
      </c>
      <c r="C69" s="92">
        <v>3</v>
      </c>
      <c r="D69" s="92" t="s">
        <v>9</v>
      </c>
      <c r="E69" s="92" t="s">
        <v>8</v>
      </c>
      <c r="F69" s="92">
        <v>2</v>
      </c>
      <c r="G69" s="92">
        <v>99</v>
      </c>
      <c r="H69" s="92">
        <f>$C69*$G69</f>
        <v>297</v>
      </c>
      <c r="I69" s="188">
        <f>$H69/18</f>
        <v>16.5</v>
      </c>
    </row>
    <row r="70" spans="1:9" ht="18">
      <c r="A70" s="27"/>
      <c r="B70" s="33"/>
      <c r="C70" s="27"/>
      <c r="D70" s="27"/>
      <c r="E70" s="27"/>
      <c r="F70" s="27"/>
      <c r="G70" s="27"/>
      <c r="H70" s="83">
        <f>SUM(H68:H68)</f>
        <v>496</v>
      </c>
      <c r="I70" s="34">
        <f>SUM(I68:I68)</f>
        <v>27.555555555555557</v>
      </c>
    </row>
    <row r="71" spans="1:9" ht="18">
      <c r="A71" s="27"/>
      <c r="B71" s="33"/>
      <c r="C71" s="27"/>
      <c r="D71" s="27"/>
      <c r="E71" s="27"/>
      <c r="F71" s="27"/>
      <c r="G71" s="27"/>
      <c r="H71" s="83"/>
      <c r="I71" s="34"/>
    </row>
    <row r="72" spans="1:9" ht="18">
      <c r="A72" s="27"/>
      <c r="B72" s="33"/>
      <c r="C72" s="27"/>
      <c r="D72" s="27"/>
      <c r="E72" s="27"/>
      <c r="F72" s="27"/>
      <c r="G72" s="27"/>
      <c r="H72" s="83"/>
      <c r="I72" s="34"/>
    </row>
    <row r="73" spans="1:9" ht="18">
      <c r="A73" s="27"/>
      <c r="B73" s="33"/>
      <c r="C73" s="27"/>
      <c r="D73" s="27"/>
      <c r="E73" s="27"/>
      <c r="F73" s="27"/>
      <c r="G73" s="27"/>
      <c r="H73" s="83"/>
      <c r="I73" s="34"/>
    </row>
    <row r="74" spans="1:9" ht="18">
      <c r="A74" s="27"/>
      <c r="B74" s="33"/>
      <c r="C74" s="27"/>
      <c r="D74" s="27"/>
      <c r="E74" s="27"/>
      <c r="F74" s="27"/>
      <c r="G74" s="27"/>
      <c r="H74" s="83"/>
      <c r="I74" s="34"/>
    </row>
    <row r="75" spans="1:9" ht="18">
      <c r="A75" s="27"/>
      <c r="B75" s="33"/>
      <c r="C75" s="27"/>
      <c r="D75" s="27"/>
      <c r="E75" s="27"/>
      <c r="F75" s="27"/>
      <c r="G75" s="27"/>
      <c r="H75" s="83"/>
      <c r="I75" s="34"/>
    </row>
    <row r="76" spans="1:9" ht="18">
      <c r="A76" s="27"/>
      <c r="B76" s="33"/>
      <c r="C76" s="27"/>
      <c r="D76" s="27"/>
      <c r="E76" s="27"/>
      <c r="F76" s="27"/>
      <c r="G76" s="27"/>
      <c r="H76" s="83"/>
      <c r="I76" s="34"/>
    </row>
    <row r="77" spans="1:9" ht="18">
      <c r="A77" s="27"/>
      <c r="B77" s="33"/>
      <c r="C77" s="27"/>
      <c r="D77" s="27"/>
      <c r="E77" s="27"/>
      <c r="F77" s="27"/>
      <c r="G77" s="27"/>
      <c r="H77" s="83"/>
      <c r="I77" s="34"/>
    </row>
    <row r="78" spans="1:9" ht="18">
      <c r="A78" s="27"/>
      <c r="B78" s="33"/>
      <c r="C78" s="27"/>
      <c r="D78" s="27"/>
      <c r="E78" s="27"/>
      <c r="F78" s="27"/>
      <c r="G78" s="27"/>
      <c r="H78" s="83"/>
      <c r="I78" s="34"/>
    </row>
    <row r="79" spans="1:9" ht="18">
      <c r="A79" s="214" t="s">
        <v>10</v>
      </c>
      <c r="B79" s="214"/>
      <c r="C79" s="214"/>
      <c r="D79" s="214"/>
      <c r="E79" s="214"/>
      <c r="F79" s="214"/>
      <c r="G79" s="214"/>
      <c r="H79" s="214"/>
      <c r="I79" s="214"/>
    </row>
    <row r="80" spans="1:9" ht="18">
      <c r="A80" s="209" t="s">
        <v>25</v>
      </c>
      <c r="B80" s="209"/>
      <c r="C80" s="209"/>
      <c r="D80" s="209"/>
      <c r="E80" s="209"/>
      <c r="F80" s="209"/>
      <c r="G80" s="209"/>
      <c r="H80" s="209"/>
      <c r="I80" s="209"/>
    </row>
    <row r="81" spans="1:9" ht="18">
      <c r="A81" s="210" t="s">
        <v>252</v>
      </c>
      <c r="B81" s="210"/>
      <c r="C81" s="210"/>
      <c r="D81" s="210"/>
      <c r="E81" s="210"/>
      <c r="F81" s="210"/>
      <c r="G81" s="210"/>
      <c r="H81" s="210"/>
      <c r="I81" s="210"/>
    </row>
    <row r="82" spans="1:9" ht="18">
      <c r="A82" s="25" t="s">
        <v>12</v>
      </c>
      <c r="B82" s="5" t="s">
        <v>13</v>
      </c>
      <c r="C82" s="26" t="s">
        <v>14</v>
      </c>
      <c r="D82" s="25" t="s">
        <v>15</v>
      </c>
      <c r="E82" s="26" t="s">
        <v>16</v>
      </c>
      <c r="F82" s="4"/>
      <c r="G82" s="46" t="s">
        <v>17</v>
      </c>
      <c r="H82" s="26" t="s">
        <v>18</v>
      </c>
      <c r="I82" s="25" t="s">
        <v>19</v>
      </c>
    </row>
    <row r="83" spans="1:9" ht="36">
      <c r="A83" s="7" t="s">
        <v>0</v>
      </c>
      <c r="B83" s="7" t="s">
        <v>1</v>
      </c>
      <c r="C83" s="27" t="s">
        <v>2</v>
      </c>
      <c r="D83" s="7" t="s">
        <v>7</v>
      </c>
      <c r="E83" s="27" t="s">
        <v>3</v>
      </c>
      <c r="F83" s="9" t="s">
        <v>22</v>
      </c>
      <c r="G83" s="47" t="s">
        <v>26</v>
      </c>
      <c r="H83" s="27" t="s">
        <v>5</v>
      </c>
      <c r="I83" s="7" t="s">
        <v>6</v>
      </c>
    </row>
    <row r="84" spans="1:9" ht="18">
      <c r="A84" s="11"/>
      <c r="B84" s="11"/>
      <c r="C84" s="28"/>
      <c r="D84" s="11"/>
      <c r="E84" s="28"/>
      <c r="F84" s="11"/>
      <c r="G84" s="37"/>
      <c r="H84" s="29" t="s">
        <v>20</v>
      </c>
      <c r="I84" s="13" t="s">
        <v>21</v>
      </c>
    </row>
    <row r="85" spans="1:9" ht="21" customHeight="1">
      <c r="A85" s="64">
        <v>157202</v>
      </c>
      <c r="B85" s="36" t="s">
        <v>195</v>
      </c>
      <c r="C85" s="30">
        <v>3</v>
      </c>
      <c r="D85" s="31" t="s">
        <v>9</v>
      </c>
      <c r="E85" s="30" t="s">
        <v>27</v>
      </c>
      <c r="F85" s="30">
        <v>2</v>
      </c>
      <c r="G85" s="30">
        <v>27</v>
      </c>
      <c r="H85" s="10">
        <f aca="true" t="shared" si="2" ref="H85:H91">C85*G85</f>
        <v>81</v>
      </c>
      <c r="I85" s="17">
        <f aca="true" t="shared" si="3" ref="I85:I91">H85/18</f>
        <v>4.5</v>
      </c>
    </row>
    <row r="86" spans="1:9" ht="18.75" customHeight="1">
      <c r="A86" s="64">
        <v>157203</v>
      </c>
      <c r="B86" s="36" t="s">
        <v>196</v>
      </c>
      <c r="C86" s="30">
        <v>3</v>
      </c>
      <c r="D86" s="31" t="s">
        <v>9</v>
      </c>
      <c r="E86" s="30" t="s">
        <v>27</v>
      </c>
      <c r="F86" s="30">
        <v>2</v>
      </c>
      <c r="G86" s="30">
        <v>29</v>
      </c>
      <c r="H86" s="10">
        <f t="shared" si="2"/>
        <v>87</v>
      </c>
      <c r="I86" s="17">
        <f t="shared" si="3"/>
        <v>4.833333333333333</v>
      </c>
    </row>
    <row r="87" spans="1:9" ht="21" customHeight="1">
      <c r="A87" s="64">
        <v>157303</v>
      </c>
      <c r="B87" s="36" t="s">
        <v>196</v>
      </c>
      <c r="C87" s="30">
        <v>3</v>
      </c>
      <c r="D87" s="31" t="s">
        <v>9</v>
      </c>
      <c r="E87" s="30" t="s">
        <v>27</v>
      </c>
      <c r="F87" s="30">
        <v>3</v>
      </c>
      <c r="G87" s="30">
        <v>42</v>
      </c>
      <c r="H87" s="10">
        <f t="shared" si="2"/>
        <v>126</v>
      </c>
      <c r="I87" s="17">
        <f t="shared" si="3"/>
        <v>7</v>
      </c>
    </row>
    <row r="88" spans="1:9" ht="18.75" customHeight="1">
      <c r="A88" s="64">
        <v>157304</v>
      </c>
      <c r="B88" s="36" t="s">
        <v>197</v>
      </c>
      <c r="C88" s="30">
        <v>2</v>
      </c>
      <c r="D88" s="31" t="s">
        <v>9</v>
      </c>
      <c r="E88" s="30" t="s">
        <v>27</v>
      </c>
      <c r="F88" s="30">
        <v>3</v>
      </c>
      <c r="G88" s="30">
        <v>45</v>
      </c>
      <c r="H88" s="10">
        <f t="shared" si="2"/>
        <v>90</v>
      </c>
      <c r="I88" s="17">
        <f t="shared" si="3"/>
        <v>5</v>
      </c>
    </row>
    <row r="89" spans="1:9" ht="18" customHeight="1">
      <c r="A89" s="64">
        <v>157341</v>
      </c>
      <c r="B89" s="36" t="s">
        <v>198</v>
      </c>
      <c r="C89" s="30">
        <v>3</v>
      </c>
      <c r="D89" s="31" t="s">
        <v>9</v>
      </c>
      <c r="E89" s="30" t="s">
        <v>27</v>
      </c>
      <c r="F89" s="30">
        <v>3</v>
      </c>
      <c r="G89" s="30">
        <v>45</v>
      </c>
      <c r="H89" s="10">
        <f t="shared" si="2"/>
        <v>135</v>
      </c>
      <c r="I89" s="17">
        <f t="shared" si="3"/>
        <v>7.5</v>
      </c>
    </row>
    <row r="90" spans="1:9" ht="21" customHeight="1">
      <c r="A90" s="64">
        <v>157431</v>
      </c>
      <c r="B90" s="1" t="s">
        <v>257</v>
      </c>
      <c r="C90" s="30">
        <v>2</v>
      </c>
      <c r="D90" s="30" t="s">
        <v>9</v>
      </c>
      <c r="E90" s="30" t="s">
        <v>27</v>
      </c>
      <c r="F90" s="30">
        <v>3</v>
      </c>
      <c r="G90" s="30">
        <v>45</v>
      </c>
      <c r="H90" s="14">
        <f t="shared" si="2"/>
        <v>90</v>
      </c>
      <c r="I90" s="15">
        <f t="shared" si="3"/>
        <v>5</v>
      </c>
    </row>
    <row r="91" spans="1:9" ht="18.75" customHeight="1">
      <c r="A91" s="64">
        <v>157496</v>
      </c>
      <c r="B91" s="36" t="s">
        <v>146</v>
      </c>
      <c r="C91" s="30">
        <v>6</v>
      </c>
      <c r="D91" s="30" t="s">
        <v>9</v>
      </c>
      <c r="E91" s="30" t="s">
        <v>27</v>
      </c>
      <c r="F91" s="30">
        <v>4</v>
      </c>
      <c r="G91" s="30">
        <v>11</v>
      </c>
      <c r="H91" s="14">
        <f t="shared" si="2"/>
        <v>66</v>
      </c>
      <c r="I91" s="15">
        <f t="shared" si="3"/>
        <v>3.6666666666666665</v>
      </c>
    </row>
    <row r="92" spans="8:9" ht="18">
      <c r="H92" s="2">
        <f>SUM(H85:H91)</f>
        <v>675</v>
      </c>
      <c r="I92" s="23">
        <f>SUM(I85:I91)</f>
        <v>37.49999999999999</v>
      </c>
    </row>
  </sheetData>
  <mergeCells count="13">
    <mergeCell ref="B2:J2"/>
    <mergeCell ref="A27:I27"/>
    <mergeCell ref="A28:I28"/>
    <mergeCell ref="A29:I29"/>
    <mergeCell ref="A41:I41"/>
    <mergeCell ref="A42:I42"/>
    <mergeCell ref="A43:I43"/>
    <mergeCell ref="A62:I62"/>
    <mergeCell ref="A81:I81"/>
    <mergeCell ref="A63:I63"/>
    <mergeCell ref="A64:I64"/>
    <mergeCell ref="A79:I79"/>
    <mergeCell ref="A80:I80"/>
  </mergeCells>
  <hyperlinks>
    <hyperlink ref="A47" r:id="rId1" display="http://www.reg.nu.ac.th/registrar/class_info_2.asp?backto=home&amp;option=0&amp;courseid=9433&amp;acadyear=2550&amp;semester=1&amp;avs792377644=499"/>
    <hyperlink ref="A50" r:id="rId2" display="http://www.reg.nu.ac.th/registrar/class_info_2.asp?backto=home&amp;option=0&amp;courseid=9448&amp;acadyear=2550&amp;semester=1&amp;avs792377644=502"/>
    <hyperlink ref="A49" r:id="rId3" display="http://www.reg.nu.ac.th/registrar/class_info_2.asp?backto=home&amp;option=0&amp;courseid=9438&amp;acadyear=2550&amp;semester=1&amp;avs792377644=501"/>
    <hyperlink ref="A48" r:id="rId4" display="http://www.reg.nu.ac.th/registrar/class_info_2.asp?backto=home&amp;option=0&amp;courseid=9437&amp;acadyear=2550&amp;semester=1&amp;avs792377644=500"/>
    <hyperlink ref="A33" r:id="rId5" display="http://www.reg.nu.ac.th/registrar/class_info_2.asp?backto=home&amp;option=0&amp;courseid=835&amp;acadyear=2550&amp;semester=1&amp;avs792377644=471"/>
    <hyperlink ref="A34" r:id="rId6" display="http://www.reg.nu.ac.th/registrar/class_info_2.asp?backto=home&amp;option=0&amp;courseid=4703&amp;acadyear=2550&amp;semester=1&amp;avs792377644=473"/>
    <hyperlink ref="A35" r:id="rId7" display="http://www.reg.nu.ac.th/registrar/class_info_2.asp?backto=home&amp;option=0&amp;courseid=5887&amp;acadyear=2550&amp;semester=1&amp;avs792377644=475"/>
  </hyperlinks>
  <printOptions/>
  <pageMargins left="0.5" right="0.25" top="1" bottom="1" header="0.5" footer="0.5"/>
  <pageSetup horizontalDpi="600" verticalDpi="600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E4" sqref="E4"/>
    </sheetView>
  </sheetViews>
  <sheetFormatPr defaultColWidth="9.140625" defaultRowHeight="12.75"/>
  <cols>
    <col min="1" max="1" width="9.421875" style="2" customWidth="1"/>
    <col min="2" max="2" width="29.421875" style="22" customWidth="1"/>
    <col min="3" max="3" width="8.421875" style="2" customWidth="1"/>
    <col min="4" max="4" width="8.00390625" style="2" customWidth="1"/>
    <col min="5" max="5" width="8.8515625" style="2" customWidth="1"/>
    <col min="6" max="6" width="6.140625" style="2" customWidth="1"/>
    <col min="7" max="7" width="7.28125" style="2" customWidth="1"/>
    <col min="8" max="8" width="8.00390625" style="2" customWidth="1"/>
    <col min="9" max="9" width="7.00390625" style="2" customWidth="1"/>
    <col min="10" max="16384" width="9.140625" style="1" customWidth="1"/>
  </cols>
  <sheetData>
    <row r="1" spans="1:9" ht="18" customHeight="1">
      <c r="A1" s="217" t="s">
        <v>281</v>
      </c>
      <c r="B1" s="217"/>
      <c r="C1" s="217"/>
      <c r="D1" s="217"/>
      <c r="E1" s="217"/>
      <c r="F1" s="217"/>
      <c r="G1" s="217"/>
      <c r="H1" s="217"/>
      <c r="I1" s="217"/>
    </row>
    <row r="2" spans="1:6" ht="17.25" customHeight="1">
      <c r="A2" s="132"/>
      <c r="B2" s="132"/>
      <c r="C2" s="132"/>
      <c r="D2" s="132"/>
      <c r="E2" s="132"/>
      <c r="F2" s="132"/>
    </row>
    <row r="3" spans="2:9" ht="18.75" customHeight="1">
      <c r="B3" s="133" t="s">
        <v>225</v>
      </c>
      <c r="D3" s="134">
        <f>I48</f>
        <v>47.91666666666666</v>
      </c>
      <c r="E3" s="135"/>
      <c r="F3" s="135"/>
      <c r="G3" s="136"/>
      <c r="H3" s="136"/>
      <c r="I3" s="136"/>
    </row>
    <row r="4" spans="2:9" ht="18.75" customHeight="1">
      <c r="B4" s="133" t="s">
        <v>226</v>
      </c>
      <c r="D4" s="134">
        <f>I64</f>
        <v>41.083333333333336</v>
      </c>
      <c r="E4" s="135"/>
      <c r="F4" s="135"/>
      <c r="G4" s="136"/>
      <c r="H4" s="136"/>
      <c r="I4" s="136"/>
    </row>
    <row r="5" spans="2:9" ht="18.75" customHeight="1">
      <c r="B5" s="133" t="s">
        <v>227</v>
      </c>
      <c r="D5" s="134">
        <f>I83</f>
        <v>56.5</v>
      </c>
      <c r="E5" s="135"/>
      <c r="F5" s="135"/>
      <c r="G5" s="136"/>
      <c r="H5" s="136"/>
      <c r="I5" s="136"/>
    </row>
    <row r="6" spans="1:9" ht="18.75" customHeight="1" thickBot="1">
      <c r="A6" s="133" t="s">
        <v>163</v>
      </c>
      <c r="B6" s="137" t="s">
        <v>268</v>
      </c>
      <c r="C6" s="135"/>
      <c r="D6" s="142">
        <f>(D8+D10+D12)/3</f>
        <v>48.5</v>
      </c>
      <c r="E6" s="171"/>
      <c r="F6" s="135"/>
      <c r="G6" s="136"/>
      <c r="H6" s="136"/>
      <c r="I6" s="136"/>
    </row>
    <row r="7" spans="1:9" ht="21.75" thickTop="1">
      <c r="A7" s="208" t="s">
        <v>279</v>
      </c>
      <c r="B7" s="208"/>
      <c r="C7" s="208"/>
      <c r="D7" s="171"/>
      <c r="E7" s="136"/>
      <c r="F7" s="136"/>
      <c r="G7" s="136"/>
      <c r="H7" s="136"/>
      <c r="I7" s="136"/>
    </row>
    <row r="8" spans="2:11" ht="21.75" thickBot="1">
      <c r="B8" s="133" t="s">
        <v>152</v>
      </c>
      <c r="D8" s="140">
        <f>I48</f>
        <v>47.91666666666666</v>
      </c>
      <c r="E8" s="136"/>
      <c r="F8" s="136"/>
      <c r="G8" s="136"/>
      <c r="H8" s="136"/>
      <c r="I8" s="136"/>
      <c r="K8" s="23"/>
    </row>
    <row r="9" spans="1:11" ht="21.75" thickTop="1">
      <c r="A9" s="208" t="s">
        <v>280</v>
      </c>
      <c r="B9" s="208"/>
      <c r="C9" s="136"/>
      <c r="D9" s="171"/>
      <c r="E9" s="136"/>
      <c r="F9" s="136"/>
      <c r="G9" s="136"/>
      <c r="H9" s="136"/>
      <c r="I9" s="136"/>
      <c r="K9" s="23"/>
    </row>
    <row r="10" spans="2:9" ht="21.75" thickBot="1">
      <c r="B10" s="133" t="s">
        <v>152</v>
      </c>
      <c r="D10" s="140">
        <f>I64</f>
        <v>41.083333333333336</v>
      </c>
      <c r="E10" s="136"/>
      <c r="F10" s="136"/>
      <c r="G10" s="136"/>
      <c r="H10" s="136"/>
      <c r="I10" s="136"/>
    </row>
    <row r="11" spans="1:9" ht="21.75" thickTop="1">
      <c r="A11" s="208" t="s">
        <v>282</v>
      </c>
      <c r="B11" s="208"/>
      <c r="C11" s="136"/>
      <c r="D11" s="171"/>
      <c r="E11" s="136"/>
      <c r="F11" s="136"/>
      <c r="G11" s="136"/>
      <c r="H11" s="136"/>
      <c r="I11" s="136"/>
    </row>
    <row r="12" spans="2:9" ht="21.75" thickBot="1">
      <c r="B12" s="133" t="s">
        <v>152</v>
      </c>
      <c r="D12" s="139">
        <f>I83</f>
        <v>56.5</v>
      </c>
      <c r="E12" s="136"/>
      <c r="F12" s="136"/>
      <c r="G12" s="136"/>
      <c r="H12" s="136"/>
      <c r="I12" s="136"/>
    </row>
    <row r="13" spans="1:9" ht="21.75" thickTop="1">
      <c r="A13" s="136"/>
      <c r="B13" s="138"/>
      <c r="C13" s="136"/>
      <c r="D13" s="136"/>
      <c r="E13" s="136"/>
      <c r="F13" s="136"/>
      <c r="G13" s="136"/>
      <c r="H13" s="136"/>
      <c r="I13" s="136"/>
    </row>
    <row r="14" spans="1:2" ht="21">
      <c r="A14" s="136" t="s">
        <v>164</v>
      </c>
      <c r="B14" s="22" t="s">
        <v>165</v>
      </c>
    </row>
    <row r="15" spans="2:9" ht="21">
      <c r="B15" s="206"/>
      <c r="C15" s="206"/>
      <c r="D15" s="206"/>
      <c r="E15" s="206"/>
      <c r="F15" s="206"/>
      <c r="G15" s="206"/>
      <c r="H15" s="206"/>
      <c r="I15" s="206"/>
    </row>
    <row r="34" ht="18.75" customHeight="1"/>
    <row r="35" ht="18.75" customHeight="1"/>
    <row r="36" spans="1:9" ht="18">
      <c r="A36" s="214" t="s">
        <v>29</v>
      </c>
      <c r="B36" s="214"/>
      <c r="C36" s="214"/>
      <c r="D36" s="214"/>
      <c r="E36" s="214"/>
      <c r="F36" s="214"/>
      <c r="G36" s="214"/>
      <c r="H36" s="214"/>
      <c r="I36" s="214"/>
    </row>
    <row r="37" spans="1:9" ht="18">
      <c r="A37" s="214" t="s">
        <v>30</v>
      </c>
      <c r="B37" s="214"/>
      <c r="C37" s="214"/>
      <c r="D37" s="214"/>
      <c r="E37" s="214"/>
      <c r="F37" s="214"/>
      <c r="G37" s="214"/>
      <c r="H37" s="214"/>
      <c r="I37" s="214"/>
    </row>
    <row r="38" spans="1:9" ht="18">
      <c r="A38" s="210" t="s">
        <v>249</v>
      </c>
      <c r="B38" s="210"/>
      <c r="C38" s="210"/>
      <c r="D38" s="210"/>
      <c r="E38" s="210"/>
      <c r="F38" s="210"/>
      <c r="G38" s="210"/>
      <c r="H38" s="210"/>
      <c r="I38" s="210"/>
    </row>
    <row r="39" spans="1:9" ht="18">
      <c r="A39" s="25" t="s">
        <v>12</v>
      </c>
      <c r="B39" s="5" t="s">
        <v>13</v>
      </c>
      <c r="C39" s="25" t="s">
        <v>14</v>
      </c>
      <c r="D39" s="25" t="s">
        <v>15</v>
      </c>
      <c r="E39" s="25" t="s">
        <v>16</v>
      </c>
      <c r="F39" s="25"/>
      <c r="G39" s="25" t="s">
        <v>17</v>
      </c>
      <c r="H39" s="25" t="s">
        <v>18</v>
      </c>
      <c r="I39" s="25" t="s">
        <v>19</v>
      </c>
    </row>
    <row r="40" spans="1:9" ht="36">
      <c r="A40" s="6" t="s">
        <v>0</v>
      </c>
      <c r="B40" s="7" t="s">
        <v>1</v>
      </c>
      <c r="C40" s="8" t="s">
        <v>2</v>
      </c>
      <c r="D40" s="8" t="s">
        <v>7</v>
      </c>
      <c r="E40" s="9" t="s">
        <v>3</v>
      </c>
      <c r="F40" s="9" t="s">
        <v>22</v>
      </c>
      <c r="G40" s="9" t="s">
        <v>4</v>
      </c>
      <c r="H40" s="9" t="s">
        <v>5</v>
      </c>
      <c r="I40" s="9" t="s">
        <v>6</v>
      </c>
    </row>
    <row r="41" spans="1:9" ht="18">
      <c r="A41" s="10"/>
      <c r="B41" s="11"/>
      <c r="C41" s="12"/>
      <c r="D41" s="12"/>
      <c r="E41" s="13"/>
      <c r="F41" s="13"/>
      <c r="G41" s="13"/>
      <c r="H41" s="13" t="s">
        <v>20</v>
      </c>
      <c r="I41" s="13" t="s">
        <v>31</v>
      </c>
    </row>
    <row r="42" spans="1:9" ht="18">
      <c r="A42" s="64" t="s">
        <v>101</v>
      </c>
      <c r="B42" s="36" t="s">
        <v>102</v>
      </c>
      <c r="C42" s="35">
        <v>3</v>
      </c>
      <c r="D42" s="35" t="s">
        <v>9</v>
      </c>
      <c r="E42" s="35" t="s">
        <v>32</v>
      </c>
      <c r="F42" s="35">
        <v>1</v>
      </c>
      <c r="G42" s="35">
        <v>48</v>
      </c>
      <c r="H42" s="35">
        <f aca="true" t="shared" si="0" ref="H42:H47">$G42*$C42</f>
        <v>144</v>
      </c>
      <c r="I42" s="53">
        <f aca="true" t="shared" si="1" ref="I42:I47">$H42/12</f>
        <v>12</v>
      </c>
    </row>
    <row r="43" spans="1:9" ht="18">
      <c r="A43" s="64" t="s">
        <v>103</v>
      </c>
      <c r="B43" s="36" t="s">
        <v>104</v>
      </c>
      <c r="C43" s="35">
        <v>3</v>
      </c>
      <c r="D43" s="35" t="s">
        <v>9</v>
      </c>
      <c r="E43" s="35" t="s">
        <v>32</v>
      </c>
      <c r="F43" s="35">
        <v>2</v>
      </c>
      <c r="G43" s="35">
        <v>41</v>
      </c>
      <c r="H43" s="35">
        <f t="shared" si="0"/>
        <v>123</v>
      </c>
      <c r="I43" s="53">
        <f t="shared" si="1"/>
        <v>10.25</v>
      </c>
    </row>
    <row r="44" spans="1:9" ht="18">
      <c r="A44" s="64" t="s">
        <v>105</v>
      </c>
      <c r="B44" s="36" t="s">
        <v>106</v>
      </c>
      <c r="C44" s="35">
        <v>2</v>
      </c>
      <c r="D44" s="35" t="s">
        <v>9</v>
      </c>
      <c r="E44" s="35" t="s">
        <v>32</v>
      </c>
      <c r="F44" s="35">
        <v>2</v>
      </c>
      <c r="G44" s="35">
        <v>41</v>
      </c>
      <c r="H44" s="35">
        <f t="shared" si="0"/>
        <v>82</v>
      </c>
      <c r="I44" s="53">
        <f t="shared" si="1"/>
        <v>6.833333333333333</v>
      </c>
    </row>
    <row r="45" spans="1:9" ht="18">
      <c r="A45" s="64" t="s">
        <v>107</v>
      </c>
      <c r="B45" s="36" t="s">
        <v>108</v>
      </c>
      <c r="C45" s="35">
        <v>3</v>
      </c>
      <c r="D45" s="35" t="s">
        <v>9</v>
      </c>
      <c r="E45" s="35" t="s">
        <v>32</v>
      </c>
      <c r="F45" s="35">
        <v>1</v>
      </c>
      <c r="G45" s="35">
        <v>48</v>
      </c>
      <c r="H45" s="35">
        <f t="shared" si="0"/>
        <v>144</v>
      </c>
      <c r="I45" s="53">
        <f t="shared" si="1"/>
        <v>12</v>
      </c>
    </row>
    <row r="46" spans="1:9" ht="18">
      <c r="A46" s="64" t="s">
        <v>109</v>
      </c>
      <c r="B46" s="36" t="s">
        <v>110</v>
      </c>
      <c r="C46" s="35">
        <v>1</v>
      </c>
      <c r="D46" s="35" t="s">
        <v>9</v>
      </c>
      <c r="E46" s="35" t="s">
        <v>32</v>
      </c>
      <c r="F46" s="35">
        <v>2</v>
      </c>
      <c r="G46" s="35">
        <v>41</v>
      </c>
      <c r="H46" s="35">
        <f t="shared" si="0"/>
        <v>41</v>
      </c>
      <c r="I46" s="53">
        <f t="shared" si="1"/>
        <v>3.4166666666666665</v>
      </c>
    </row>
    <row r="47" spans="1:9" ht="18">
      <c r="A47" s="64" t="s">
        <v>111</v>
      </c>
      <c r="B47" s="36" t="s">
        <v>112</v>
      </c>
      <c r="C47" s="35">
        <v>1</v>
      </c>
      <c r="D47" s="35" t="s">
        <v>9</v>
      </c>
      <c r="E47" s="35" t="s">
        <v>32</v>
      </c>
      <c r="F47" s="35">
        <v>2</v>
      </c>
      <c r="G47" s="35">
        <v>41</v>
      </c>
      <c r="H47" s="35">
        <f t="shared" si="0"/>
        <v>41</v>
      </c>
      <c r="I47" s="53">
        <f t="shared" si="1"/>
        <v>3.4166666666666665</v>
      </c>
    </row>
    <row r="48" spans="1:9" ht="18">
      <c r="A48" s="74"/>
      <c r="B48" s="42"/>
      <c r="C48" s="41"/>
      <c r="D48" s="41"/>
      <c r="E48" s="41"/>
      <c r="F48" s="41"/>
      <c r="G48" s="41"/>
      <c r="H48" s="41">
        <f>SUM(H42:H47)</f>
        <v>575</v>
      </c>
      <c r="I48" s="99">
        <f>SUM(I42:I47)</f>
        <v>47.91666666666666</v>
      </c>
    </row>
    <row r="54" spans="1:9" ht="18">
      <c r="A54" s="214" t="s">
        <v>29</v>
      </c>
      <c r="B54" s="214"/>
      <c r="C54" s="214"/>
      <c r="D54" s="214"/>
      <c r="E54" s="214"/>
      <c r="F54" s="214"/>
      <c r="G54" s="214"/>
      <c r="H54" s="214"/>
      <c r="I54" s="214"/>
    </row>
    <row r="55" spans="1:9" ht="18">
      <c r="A55" s="214" t="s">
        <v>30</v>
      </c>
      <c r="B55" s="214"/>
      <c r="C55" s="214"/>
      <c r="D55" s="214"/>
      <c r="E55" s="214"/>
      <c r="F55" s="214"/>
      <c r="G55" s="214"/>
      <c r="H55" s="214"/>
      <c r="I55" s="214"/>
    </row>
    <row r="56" spans="1:9" ht="18">
      <c r="A56" s="210" t="s">
        <v>253</v>
      </c>
      <c r="B56" s="210"/>
      <c r="C56" s="210"/>
      <c r="D56" s="210"/>
      <c r="E56" s="210"/>
      <c r="F56" s="210"/>
      <c r="G56" s="210"/>
      <c r="H56" s="210"/>
      <c r="I56" s="210"/>
    </row>
    <row r="57" spans="1:9" ht="18">
      <c r="A57" s="25" t="s">
        <v>12</v>
      </c>
      <c r="B57" s="5" t="s">
        <v>13</v>
      </c>
      <c r="C57" s="25" t="s">
        <v>14</v>
      </c>
      <c r="D57" s="25" t="s">
        <v>15</v>
      </c>
      <c r="E57" s="25" t="s">
        <v>16</v>
      </c>
      <c r="F57" s="25"/>
      <c r="G57" s="25" t="s">
        <v>17</v>
      </c>
      <c r="H57" s="25" t="s">
        <v>18</v>
      </c>
      <c r="I57" s="25" t="s">
        <v>19</v>
      </c>
    </row>
    <row r="58" spans="1:9" ht="36">
      <c r="A58" s="6" t="s">
        <v>0</v>
      </c>
      <c r="B58" s="7" t="s">
        <v>1</v>
      </c>
      <c r="C58" s="8" t="s">
        <v>2</v>
      </c>
      <c r="D58" s="8" t="s">
        <v>7</v>
      </c>
      <c r="E58" s="9" t="s">
        <v>3</v>
      </c>
      <c r="F58" s="9" t="s">
        <v>22</v>
      </c>
      <c r="G58" s="9" t="s">
        <v>4</v>
      </c>
      <c r="H58" s="9" t="s">
        <v>5</v>
      </c>
      <c r="I58" s="9" t="s">
        <v>6</v>
      </c>
    </row>
    <row r="59" spans="1:9" ht="18">
      <c r="A59" s="10"/>
      <c r="B59" s="11"/>
      <c r="C59" s="12"/>
      <c r="D59" s="12"/>
      <c r="E59" s="13"/>
      <c r="F59" s="13"/>
      <c r="G59" s="13"/>
      <c r="H59" s="13" t="s">
        <v>20</v>
      </c>
      <c r="I59" s="13" t="s">
        <v>31</v>
      </c>
    </row>
    <row r="60" spans="1:9" ht="18">
      <c r="A60" s="64">
        <v>151732</v>
      </c>
      <c r="B60" s="65" t="s">
        <v>199</v>
      </c>
      <c r="C60" s="35">
        <v>4</v>
      </c>
      <c r="D60" s="35" t="s">
        <v>9</v>
      </c>
      <c r="E60" s="35" t="s">
        <v>32</v>
      </c>
      <c r="F60" s="35">
        <v>1</v>
      </c>
      <c r="G60" s="35">
        <v>48</v>
      </c>
      <c r="H60" s="35">
        <f>$G60*$C60</f>
        <v>192</v>
      </c>
      <c r="I60" s="53">
        <f>$H60/12</f>
        <v>16</v>
      </c>
    </row>
    <row r="61" spans="1:9" ht="18">
      <c r="A61" s="64">
        <v>151743</v>
      </c>
      <c r="B61" s="65" t="s">
        <v>200</v>
      </c>
      <c r="C61" s="35">
        <v>2</v>
      </c>
      <c r="D61" s="35" t="s">
        <v>9</v>
      </c>
      <c r="E61" s="35" t="s">
        <v>32</v>
      </c>
      <c r="F61" s="35">
        <v>1</v>
      </c>
      <c r="G61" s="35">
        <v>48</v>
      </c>
      <c r="H61" s="35">
        <f>$G61*$C61</f>
        <v>96</v>
      </c>
      <c r="I61" s="53">
        <f>$H61/12</f>
        <v>8</v>
      </c>
    </row>
    <row r="62" spans="1:9" ht="18">
      <c r="A62" s="64">
        <v>151735</v>
      </c>
      <c r="B62" s="36" t="s">
        <v>201</v>
      </c>
      <c r="C62" s="35">
        <v>3</v>
      </c>
      <c r="D62" s="35" t="s">
        <v>9</v>
      </c>
      <c r="E62" s="35" t="s">
        <v>32</v>
      </c>
      <c r="F62" s="35">
        <v>2</v>
      </c>
      <c r="G62" s="35">
        <v>41</v>
      </c>
      <c r="H62" s="35">
        <f>$G62*$C62</f>
        <v>123</v>
      </c>
      <c r="I62" s="53">
        <f>$H62/12</f>
        <v>10.25</v>
      </c>
    </row>
    <row r="63" spans="1:9" ht="18">
      <c r="A63" s="64">
        <v>159798</v>
      </c>
      <c r="B63" s="65" t="s">
        <v>112</v>
      </c>
      <c r="C63" s="35">
        <v>2</v>
      </c>
      <c r="D63" s="35" t="s">
        <v>9</v>
      </c>
      <c r="E63" s="35" t="s">
        <v>32</v>
      </c>
      <c r="F63" s="35">
        <v>2</v>
      </c>
      <c r="G63" s="35">
        <v>41</v>
      </c>
      <c r="H63" s="35">
        <f>$G63*$C63</f>
        <v>82</v>
      </c>
      <c r="I63" s="53">
        <f>$H63/12</f>
        <v>6.833333333333333</v>
      </c>
    </row>
    <row r="64" spans="1:9" ht="18">
      <c r="A64" s="1"/>
      <c r="B64" s="1"/>
      <c r="C64" s="1"/>
      <c r="D64" s="1"/>
      <c r="E64" s="1"/>
      <c r="F64" s="1"/>
      <c r="G64" s="1"/>
      <c r="H64" s="1">
        <f>SUM(H60:H63)</f>
        <v>493</v>
      </c>
      <c r="I64" s="43">
        <f>SUM(I60:I63)</f>
        <v>41.083333333333336</v>
      </c>
    </row>
    <row r="65" spans="1:9" ht="18">
      <c r="A65" s="1"/>
      <c r="B65" s="1"/>
      <c r="C65" s="1"/>
      <c r="D65" s="1"/>
      <c r="E65" s="1"/>
      <c r="F65" s="1"/>
      <c r="G65" s="1"/>
      <c r="H65" s="1"/>
      <c r="I65" s="1"/>
    </row>
    <row r="66" spans="1:6" ht="18">
      <c r="A66" s="1"/>
      <c r="B66" s="1"/>
      <c r="C66" s="1"/>
      <c r="D66" s="1"/>
      <c r="E66" s="1"/>
      <c r="F66" s="1"/>
    </row>
    <row r="67" spans="1:6" ht="18">
      <c r="A67" s="1"/>
      <c r="B67" s="1"/>
      <c r="C67" s="1"/>
      <c r="D67" s="1"/>
      <c r="E67" s="1"/>
      <c r="F67" s="1"/>
    </row>
    <row r="68" spans="1:6" ht="18">
      <c r="A68" s="1"/>
      <c r="B68" s="1"/>
      <c r="C68" s="1"/>
      <c r="D68" s="1"/>
      <c r="E68" s="1"/>
      <c r="F68" s="1"/>
    </row>
    <row r="69" spans="1:6" ht="18">
      <c r="A69" s="1"/>
      <c r="B69" s="1"/>
      <c r="C69" s="1"/>
      <c r="D69" s="1"/>
      <c r="E69" s="1"/>
      <c r="F69" s="1"/>
    </row>
    <row r="70" spans="1:6" ht="18">
      <c r="A70" s="1"/>
      <c r="B70" s="1"/>
      <c r="C70" s="1"/>
      <c r="D70" s="1"/>
      <c r="E70" s="1"/>
      <c r="F70" s="1"/>
    </row>
    <row r="71" spans="1:6" ht="18">
      <c r="A71" s="1"/>
      <c r="B71" s="1"/>
      <c r="C71" s="1"/>
      <c r="D71" s="1"/>
      <c r="E71" s="1"/>
      <c r="F71" s="1"/>
    </row>
    <row r="72" spans="1:9" ht="18">
      <c r="A72" s="214" t="s">
        <v>29</v>
      </c>
      <c r="B72" s="214"/>
      <c r="C72" s="214"/>
      <c r="D72" s="214"/>
      <c r="E72" s="214"/>
      <c r="F72" s="214"/>
      <c r="G72" s="214"/>
      <c r="H72" s="214"/>
      <c r="I72" s="214"/>
    </row>
    <row r="73" spans="1:9" ht="18">
      <c r="A73" s="214" t="s">
        <v>30</v>
      </c>
      <c r="B73" s="214"/>
      <c r="C73" s="214"/>
      <c r="D73" s="214"/>
      <c r="E73" s="214"/>
      <c r="F73" s="214"/>
      <c r="G73" s="214"/>
      <c r="H73" s="214"/>
      <c r="I73" s="214"/>
    </row>
    <row r="74" spans="1:9" ht="18">
      <c r="A74" s="210" t="s">
        <v>254</v>
      </c>
      <c r="B74" s="210"/>
      <c r="C74" s="210"/>
      <c r="D74" s="210"/>
      <c r="E74" s="210"/>
      <c r="F74" s="210"/>
      <c r="G74" s="210"/>
      <c r="H74" s="210"/>
      <c r="I74" s="210"/>
    </row>
    <row r="75" spans="1:9" ht="18">
      <c r="A75" s="25" t="s">
        <v>12</v>
      </c>
      <c r="B75" s="5" t="s">
        <v>13</v>
      </c>
      <c r="C75" s="25" t="s">
        <v>14</v>
      </c>
      <c r="D75" s="25" t="s">
        <v>15</v>
      </c>
      <c r="E75" s="25" t="s">
        <v>16</v>
      </c>
      <c r="F75" s="25"/>
      <c r="G75" s="25" t="s">
        <v>17</v>
      </c>
      <c r="H75" s="25" t="s">
        <v>18</v>
      </c>
      <c r="I75" s="25" t="s">
        <v>19</v>
      </c>
    </row>
    <row r="76" spans="1:9" ht="36">
      <c r="A76" s="6" t="s">
        <v>0</v>
      </c>
      <c r="B76" s="7" t="s">
        <v>1</v>
      </c>
      <c r="C76" s="8" t="s">
        <v>2</v>
      </c>
      <c r="D76" s="8" t="s">
        <v>7</v>
      </c>
      <c r="E76" s="9" t="s">
        <v>3</v>
      </c>
      <c r="F76" s="9" t="s">
        <v>22</v>
      </c>
      <c r="G76" s="9" t="s">
        <v>4</v>
      </c>
      <c r="H76" s="9" t="s">
        <v>5</v>
      </c>
      <c r="I76" s="9" t="s">
        <v>6</v>
      </c>
    </row>
    <row r="77" spans="1:9" ht="18">
      <c r="A77" s="10"/>
      <c r="B77" s="11"/>
      <c r="C77" s="12"/>
      <c r="D77" s="12"/>
      <c r="E77" s="13"/>
      <c r="F77" s="13"/>
      <c r="G77" s="13"/>
      <c r="H77" s="13" t="s">
        <v>20</v>
      </c>
      <c r="I77" s="13" t="s">
        <v>31</v>
      </c>
    </row>
    <row r="78" spans="1:9" ht="18">
      <c r="A78" s="168" t="s">
        <v>214</v>
      </c>
      <c r="B78" s="36" t="s">
        <v>215</v>
      </c>
      <c r="C78" s="3">
        <v>3</v>
      </c>
      <c r="D78" s="35" t="s">
        <v>9</v>
      </c>
      <c r="E78" s="35" t="s">
        <v>32</v>
      </c>
      <c r="F78" s="35">
        <v>1</v>
      </c>
      <c r="G78" s="35">
        <v>48</v>
      </c>
      <c r="H78" s="35">
        <f>$G78*$C78</f>
        <v>144</v>
      </c>
      <c r="I78" s="53">
        <f>$H78/12</f>
        <v>12</v>
      </c>
    </row>
    <row r="79" spans="1:9" ht="18">
      <c r="A79" s="168" t="s">
        <v>216</v>
      </c>
      <c r="B79" s="36" t="s">
        <v>217</v>
      </c>
      <c r="C79" s="35">
        <v>3</v>
      </c>
      <c r="D79" s="35" t="s">
        <v>9</v>
      </c>
      <c r="E79" s="35" t="s">
        <v>32</v>
      </c>
      <c r="F79" s="35">
        <v>1</v>
      </c>
      <c r="G79" s="35">
        <v>48</v>
      </c>
      <c r="H79" s="35">
        <f>$G79*$C79</f>
        <v>144</v>
      </c>
      <c r="I79" s="53">
        <f>$H79/12</f>
        <v>12</v>
      </c>
    </row>
    <row r="80" spans="1:9" ht="18">
      <c r="A80" s="168" t="s">
        <v>218</v>
      </c>
      <c r="B80" s="36" t="s">
        <v>219</v>
      </c>
      <c r="C80" s="35">
        <v>3</v>
      </c>
      <c r="D80" s="35" t="s">
        <v>9</v>
      </c>
      <c r="E80" s="35" t="s">
        <v>32</v>
      </c>
      <c r="F80" s="35">
        <v>2</v>
      </c>
      <c r="G80" s="35">
        <v>41</v>
      </c>
      <c r="H80" s="35">
        <f>$G80*$C80</f>
        <v>123</v>
      </c>
      <c r="I80" s="53">
        <f>$H80/12</f>
        <v>10.25</v>
      </c>
    </row>
    <row r="81" spans="1:9" ht="18">
      <c r="A81" s="168" t="s">
        <v>220</v>
      </c>
      <c r="B81" s="36" t="s">
        <v>221</v>
      </c>
      <c r="C81" s="35">
        <v>3</v>
      </c>
      <c r="D81" s="35" t="s">
        <v>9</v>
      </c>
      <c r="E81" s="35" t="s">
        <v>32</v>
      </c>
      <c r="F81" s="35">
        <v>1</v>
      </c>
      <c r="G81" s="35">
        <v>48</v>
      </c>
      <c r="H81" s="35">
        <f>$G81*$C81</f>
        <v>144</v>
      </c>
      <c r="I81" s="53">
        <f>$H81/12</f>
        <v>12</v>
      </c>
    </row>
    <row r="82" spans="1:9" ht="18">
      <c r="A82" s="168" t="s">
        <v>222</v>
      </c>
      <c r="B82" s="36" t="s">
        <v>112</v>
      </c>
      <c r="C82" s="35">
        <v>3</v>
      </c>
      <c r="D82" s="35" t="s">
        <v>9</v>
      </c>
      <c r="E82" s="35" t="s">
        <v>32</v>
      </c>
      <c r="F82" s="35">
        <v>2</v>
      </c>
      <c r="G82" s="35">
        <v>41</v>
      </c>
      <c r="H82" s="35">
        <f>$G82*$C82</f>
        <v>123</v>
      </c>
      <c r="I82" s="53">
        <f>$H82/12</f>
        <v>10.25</v>
      </c>
    </row>
    <row r="83" spans="1:9" ht="18">
      <c r="A83" s="169"/>
      <c r="B83" s="170"/>
      <c r="C83" s="41"/>
      <c r="D83" s="41"/>
      <c r="E83" s="41"/>
      <c r="F83" s="41"/>
      <c r="G83" s="41"/>
      <c r="H83" s="1">
        <f>SUM(H78:H82)</f>
        <v>678</v>
      </c>
      <c r="I83" s="43">
        <f>SUM(I78:I82)</f>
        <v>56.5</v>
      </c>
    </row>
  </sheetData>
  <mergeCells count="14">
    <mergeCell ref="A72:I72"/>
    <mergeCell ref="A73:I73"/>
    <mergeCell ref="A74:I74"/>
    <mergeCell ref="A54:I54"/>
    <mergeCell ref="A55:I55"/>
    <mergeCell ref="A56:I56"/>
    <mergeCell ref="A36:I36"/>
    <mergeCell ref="A37:I37"/>
    <mergeCell ref="A38:I38"/>
    <mergeCell ref="B15:I15"/>
    <mergeCell ref="A1:I1"/>
    <mergeCell ref="A7:C7"/>
    <mergeCell ref="A9:B9"/>
    <mergeCell ref="A11:B11"/>
  </mergeCells>
  <hyperlinks>
    <hyperlink ref="A42" r:id="rId1" display="http://www.reg.nu.ac.th/registrar/class_info_2.asp?backto=home&amp;option=0&amp;courseid=5985&amp;acadyear=2550&amp;semester=1&amp;avs1006413063=120"/>
    <hyperlink ref="A43" r:id="rId2" display="http://www.reg.nu.ac.th/registrar/class_info_2.asp?backto=home&amp;option=0&amp;courseid=115&amp;acadyear=2550&amp;semester=1&amp;avs1006413063=121"/>
    <hyperlink ref="A44" r:id="rId3" display="http://www.reg.nu.ac.th/registrar/class_info_2.asp?backto=home&amp;option=0&amp;courseid=7830&amp;acadyear=2550&amp;semester=1&amp;avs1006413063=122"/>
    <hyperlink ref="A45" r:id="rId4" display="http://www.reg.nu.ac.th/registrar/class_info_2.asp?backto=home&amp;option=0&amp;courseid=141&amp;acadyear=2550&amp;semester=1&amp;avs1006413063=123"/>
    <hyperlink ref="A46" r:id="rId5" display="http://www.reg.nu.ac.th/registrar/class_info_2.asp?backto=home&amp;option=0&amp;courseid=147&amp;acadyear=2550&amp;semester=1&amp;avs1006413063=124"/>
    <hyperlink ref="A47" r:id="rId6" display="http://www.reg.nu.ac.th/registrar/class_info_2.asp?backto=home&amp;option=0&amp;courseid=8812&amp;acadyear=2550&amp;semester=1&amp;avs1006413063=125"/>
    <hyperlink ref="A78" r:id="rId7" display="http://www.reg.nu.ac.th/registrar/class_info_3.asp?backto=home&amp;option=0&amp;courseid=5987&amp;classid=213151&amp;acadyear=2551&amp;semester=3&amp;avs521384512=20"/>
    <hyperlink ref="A79" r:id="rId8" display="http://www.reg.nu.ac.th/registrar/class_info_3.asp?backto=home&amp;option=0&amp;courseid=114&amp;classid=213152&amp;acadyear=2551&amp;semester=3&amp;avs521384512=21"/>
    <hyperlink ref="A80" r:id="rId9" display="http://www.reg.nu.ac.th/registrar/class_info_3.asp?backto=home&amp;option=0&amp;courseid=119&amp;classid=213148&amp;acadyear=2551&amp;semester=3&amp;avs521384512=22"/>
    <hyperlink ref="A81" r:id="rId10" display="http://www.reg.nu.ac.th/registrar/class_info_3.asp?backto=home&amp;option=0&amp;courseid=3380&amp;classid=213153&amp;acadyear=2551&amp;semester=3&amp;avs521384512=23"/>
    <hyperlink ref="A82" r:id="rId11" display="http://www.reg.nu.ac.th/registrar/class_info_3.asp?backto=home&amp;option=0&amp;courseid=8811&amp;classid=213150&amp;acadyear=2551&amp;semester=3&amp;avs521384512=24"/>
  </hyperlinks>
  <printOptions/>
  <pageMargins left="0.5" right="0.25" top="1" bottom="1" header="0.5" footer="0.5"/>
  <pageSetup horizontalDpi="600" verticalDpi="600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0"/>
  <sheetViews>
    <sheetView zoomScale="120" zoomScaleNormal="120" workbookViewId="0" topLeftCell="A176">
      <selection activeCell="J187" sqref="J187"/>
    </sheetView>
  </sheetViews>
  <sheetFormatPr defaultColWidth="9.140625" defaultRowHeight="12.75"/>
  <cols>
    <col min="1" max="1" width="9.421875" style="2" customWidth="1"/>
    <col min="2" max="2" width="29.421875" style="22" customWidth="1"/>
    <col min="3" max="3" width="8.421875" style="2" customWidth="1"/>
    <col min="4" max="4" width="8.00390625" style="2" customWidth="1"/>
    <col min="5" max="5" width="8.8515625" style="2" customWidth="1"/>
    <col min="6" max="6" width="6.140625" style="2" customWidth="1"/>
    <col min="7" max="7" width="7.28125" style="2" customWidth="1"/>
    <col min="8" max="8" width="8.00390625" style="2" customWidth="1"/>
    <col min="9" max="9" width="7.00390625" style="2" customWidth="1"/>
    <col min="10" max="16384" width="9.140625" style="1" customWidth="1"/>
  </cols>
  <sheetData>
    <row r="1" spans="1:9" ht="18" customHeight="1">
      <c r="A1" s="217" t="s">
        <v>281</v>
      </c>
      <c r="B1" s="217"/>
      <c r="C1" s="217"/>
      <c r="D1" s="217"/>
      <c r="E1" s="217"/>
      <c r="F1" s="217"/>
      <c r="G1" s="217"/>
      <c r="H1" s="217"/>
      <c r="I1" s="217"/>
    </row>
    <row r="2" spans="1:6" ht="17.25" customHeight="1">
      <c r="A2" s="132"/>
      <c r="B2" s="132"/>
      <c r="C2" s="132"/>
      <c r="D2" s="132"/>
      <c r="E2" s="132"/>
      <c r="F2" s="132"/>
    </row>
    <row r="3" spans="2:9" ht="17.25" customHeight="1">
      <c r="B3" s="133" t="s">
        <v>228</v>
      </c>
      <c r="C3" s="133"/>
      <c r="D3" s="141">
        <f>D10</f>
        <v>24.166666666666668</v>
      </c>
      <c r="E3" s="135"/>
      <c r="F3" s="135"/>
      <c r="G3" s="136"/>
      <c r="H3" s="136"/>
      <c r="I3" s="136"/>
    </row>
    <row r="4" spans="2:9" ht="17.25" customHeight="1">
      <c r="B4" s="133" t="s">
        <v>229</v>
      </c>
      <c r="C4" s="133"/>
      <c r="D4" s="141">
        <f>D14</f>
        <v>23.75</v>
      </c>
      <c r="E4" s="135"/>
      <c r="F4" s="135"/>
      <c r="G4" s="136"/>
      <c r="H4" s="136"/>
      <c r="I4" s="136"/>
    </row>
    <row r="5" spans="2:9" ht="17.25" customHeight="1">
      <c r="B5" s="133" t="s">
        <v>230</v>
      </c>
      <c r="C5" s="133"/>
      <c r="D5" s="141">
        <f>D11</f>
        <v>12.583333333333334</v>
      </c>
      <c r="E5" s="135"/>
      <c r="F5" s="135"/>
      <c r="G5" s="136"/>
      <c r="H5" s="136"/>
      <c r="I5" s="136"/>
    </row>
    <row r="6" spans="2:9" ht="17.25" customHeight="1">
      <c r="B6" s="133" t="s">
        <v>231</v>
      </c>
      <c r="C6" s="133"/>
      <c r="D6" s="141">
        <f>D15</f>
        <v>12.583333333333334</v>
      </c>
      <c r="E6" s="135"/>
      <c r="F6" s="135"/>
      <c r="G6" s="136"/>
      <c r="H6" s="136"/>
      <c r="I6" s="136"/>
    </row>
    <row r="7" spans="2:9" ht="17.25" customHeight="1">
      <c r="B7" s="133"/>
      <c r="C7" s="133"/>
      <c r="D7" s="141"/>
      <c r="E7" s="135"/>
      <c r="F7" s="135"/>
      <c r="G7" s="136"/>
      <c r="H7" s="136"/>
      <c r="I7" s="136"/>
    </row>
    <row r="8" spans="1:9" ht="18.75" customHeight="1" thickBot="1">
      <c r="A8" s="133" t="s">
        <v>163</v>
      </c>
      <c r="B8" s="137" t="s">
        <v>268</v>
      </c>
      <c r="C8" s="135"/>
      <c r="D8" s="142">
        <f>(D10+D11+D14+D15)/4</f>
        <v>18.270833333333332</v>
      </c>
      <c r="E8" s="135"/>
      <c r="F8" s="135"/>
      <c r="G8" s="136"/>
      <c r="H8" s="136"/>
      <c r="I8" s="136"/>
    </row>
    <row r="9" spans="1:9" ht="21.75" thickTop="1">
      <c r="A9" s="208" t="s">
        <v>279</v>
      </c>
      <c r="B9" s="208"/>
      <c r="C9" s="208"/>
      <c r="D9" s="171"/>
      <c r="E9" s="136"/>
      <c r="F9" s="136"/>
      <c r="G9" s="136"/>
      <c r="H9" s="136"/>
      <c r="I9" s="136"/>
    </row>
    <row r="10" spans="2:9" ht="21">
      <c r="B10" s="133" t="s">
        <v>153</v>
      </c>
      <c r="C10" s="133"/>
      <c r="D10" s="134">
        <f>I51+I87+I120+I155</f>
        <v>24.166666666666668</v>
      </c>
      <c r="E10" s="136"/>
      <c r="F10" s="136"/>
      <c r="G10" s="136"/>
      <c r="H10" s="136"/>
      <c r="I10" s="136"/>
    </row>
    <row r="11" spans="2:11" ht="21">
      <c r="B11" s="133" t="s">
        <v>154</v>
      </c>
      <c r="D11" s="134">
        <f>F204+F187</f>
        <v>12.583333333333334</v>
      </c>
      <c r="E11" s="136"/>
      <c r="F11" s="136"/>
      <c r="G11" s="136"/>
      <c r="H11" s="136"/>
      <c r="I11" s="136"/>
      <c r="K11" s="23"/>
    </row>
    <row r="12" spans="2:11" ht="21.75" thickBot="1">
      <c r="B12" s="133"/>
      <c r="D12" s="140">
        <f>SUM(D10:D11)/2</f>
        <v>18.375</v>
      </c>
      <c r="E12" s="136"/>
      <c r="F12" s="136"/>
      <c r="G12" s="136"/>
      <c r="H12" s="136"/>
      <c r="I12" s="136"/>
      <c r="K12" s="23"/>
    </row>
    <row r="13" spans="1:11" ht="21.75" thickTop="1">
      <c r="A13" s="208" t="s">
        <v>280</v>
      </c>
      <c r="B13" s="208"/>
      <c r="C13" s="136"/>
      <c r="D13" s="171"/>
      <c r="E13" s="136"/>
      <c r="F13" s="136"/>
      <c r="G13" s="136"/>
      <c r="H13" s="136"/>
      <c r="I13" s="136"/>
      <c r="K13" s="23"/>
    </row>
    <row r="14" spans="2:9" ht="21">
      <c r="B14" s="133" t="s">
        <v>153</v>
      </c>
      <c r="C14" s="133"/>
      <c r="D14" s="134">
        <f>I64+I105+I138+I175</f>
        <v>23.75</v>
      </c>
      <c r="E14" s="136"/>
      <c r="F14" s="136"/>
      <c r="G14" s="136"/>
      <c r="H14" s="136"/>
      <c r="I14" s="136"/>
    </row>
    <row r="15" spans="2:9" ht="21">
      <c r="B15" s="133" t="s">
        <v>154</v>
      </c>
      <c r="C15" s="133"/>
      <c r="D15" s="134">
        <f>F219+F196</f>
        <v>12.583333333333334</v>
      </c>
      <c r="E15" s="136"/>
      <c r="F15" s="136"/>
      <c r="G15" s="136"/>
      <c r="H15" s="136"/>
      <c r="I15" s="136"/>
    </row>
    <row r="16" spans="2:9" ht="21.75" thickBot="1">
      <c r="B16" s="133"/>
      <c r="C16" s="133"/>
      <c r="D16" s="140">
        <f>SUM(D14:D15)/2</f>
        <v>18.166666666666668</v>
      </c>
      <c r="E16" s="136"/>
      <c r="F16" s="136"/>
      <c r="G16" s="136"/>
      <c r="H16" s="136"/>
      <c r="I16" s="136"/>
    </row>
    <row r="17" spans="1:2" ht="21.75" thickTop="1">
      <c r="A17" s="136" t="s">
        <v>164</v>
      </c>
      <c r="B17" s="22" t="s">
        <v>165</v>
      </c>
    </row>
    <row r="18" spans="2:9" ht="21">
      <c r="B18" s="206"/>
      <c r="C18" s="206"/>
      <c r="D18" s="206"/>
      <c r="E18" s="206"/>
      <c r="F18" s="206"/>
      <c r="G18" s="206"/>
      <c r="H18" s="206"/>
      <c r="I18" s="206"/>
    </row>
    <row r="22" ht="16.5" customHeight="1"/>
    <row r="23" ht="18" hidden="1"/>
    <row r="37" spans="1:9" ht="18">
      <c r="A37" s="218" t="s">
        <v>29</v>
      </c>
      <c r="B37" s="218"/>
      <c r="C37" s="218"/>
      <c r="D37" s="218"/>
      <c r="E37" s="218"/>
      <c r="F37" s="218"/>
      <c r="G37" s="218"/>
      <c r="H37" s="218"/>
      <c r="I37" s="218"/>
    </row>
    <row r="38" spans="1:9" ht="18">
      <c r="A38" s="218" t="s">
        <v>34</v>
      </c>
      <c r="B38" s="218"/>
      <c r="C38" s="218"/>
      <c r="D38" s="218"/>
      <c r="E38" s="218"/>
      <c r="F38" s="218"/>
      <c r="G38" s="218"/>
      <c r="H38" s="218"/>
      <c r="I38" s="218"/>
    </row>
    <row r="39" spans="1:9" ht="18">
      <c r="A39" s="210" t="s">
        <v>249</v>
      </c>
      <c r="B39" s="210"/>
      <c r="C39" s="210"/>
      <c r="D39" s="210"/>
      <c r="E39" s="210"/>
      <c r="F39" s="210"/>
      <c r="G39" s="210"/>
      <c r="H39" s="210"/>
      <c r="I39" s="210"/>
    </row>
    <row r="40" spans="1:9" ht="18">
      <c r="A40" s="25" t="s">
        <v>12</v>
      </c>
      <c r="B40" s="5" t="s">
        <v>13</v>
      </c>
      <c r="C40" s="25" t="s">
        <v>14</v>
      </c>
      <c r="D40" s="25" t="s">
        <v>15</v>
      </c>
      <c r="E40" s="25" t="s">
        <v>16</v>
      </c>
      <c r="F40" s="25"/>
      <c r="G40" s="25" t="s">
        <v>17</v>
      </c>
      <c r="H40" s="25" t="s">
        <v>18</v>
      </c>
      <c r="I40" s="25" t="s">
        <v>19</v>
      </c>
    </row>
    <row r="41" spans="1:9" ht="36">
      <c r="A41" s="6" t="s">
        <v>0</v>
      </c>
      <c r="B41" s="7" t="s">
        <v>1</v>
      </c>
      <c r="C41" s="8" t="s">
        <v>2</v>
      </c>
      <c r="D41" s="8" t="s">
        <v>7</v>
      </c>
      <c r="E41" s="9" t="s">
        <v>3</v>
      </c>
      <c r="F41" s="9" t="s">
        <v>22</v>
      </c>
      <c r="G41" s="9" t="s">
        <v>4</v>
      </c>
      <c r="H41" s="9" t="s">
        <v>5</v>
      </c>
      <c r="I41" s="9" t="s">
        <v>6</v>
      </c>
    </row>
    <row r="42" spans="1:9" ht="18">
      <c r="A42" s="6"/>
      <c r="B42" s="7"/>
      <c r="C42" s="8"/>
      <c r="D42" s="12"/>
      <c r="E42" s="13"/>
      <c r="F42" s="9"/>
      <c r="G42" s="9"/>
      <c r="H42" s="9" t="s">
        <v>20</v>
      </c>
      <c r="I42" s="9" t="s">
        <v>31</v>
      </c>
    </row>
    <row r="43" spans="1:9" ht="18">
      <c r="A43" s="14">
        <v>159714</v>
      </c>
      <c r="B43" s="36" t="s">
        <v>159</v>
      </c>
      <c r="C43" s="125" t="s">
        <v>134</v>
      </c>
      <c r="D43" s="104" t="s">
        <v>9</v>
      </c>
      <c r="E43" s="104" t="s">
        <v>27</v>
      </c>
      <c r="F43" s="126" t="s">
        <v>134</v>
      </c>
      <c r="G43" s="126" t="s">
        <v>245</v>
      </c>
      <c r="H43" s="103">
        <f aca="true" t="shared" si="0" ref="H43:H49">$G43*$C43</f>
        <v>21</v>
      </c>
      <c r="I43" s="105">
        <f aca="true" t="shared" si="1" ref="I43:I49">$H43/12</f>
        <v>1.75</v>
      </c>
    </row>
    <row r="44" spans="1:9" ht="18">
      <c r="A44" s="102" t="s">
        <v>116</v>
      </c>
      <c r="B44" s="62" t="s">
        <v>117</v>
      </c>
      <c r="C44" s="104">
        <v>3</v>
      </c>
      <c r="D44" s="104" t="s">
        <v>9</v>
      </c>
      <c r="E44" s="104" t="s">
        <v>27</v>
      </c>
      <c r="F44" s="104">
        <v>3</v>
      </c>
      <c r="G44" s="104">
        <v>2</v>
      </c>
      <c r="H44" s="104">
        <f t="shared" si="0"/>
        <v>6</v>
      </c>
      <c r="I44" s="123">
        <f t="shared" si="1"/>
        <v>0.5</v>
      </c>
    </row>
    <row r="45" spans="1:9" ht="18">
      <c r="A45" s="90" t="s">
        <v>118</v>
      </c>
      <c r="B45" s="91" t="s">
        <v>119</v>
      </c>
      <c r="C45" s="103">
        <v>1</v>
      </c>
      <c r="D45" s="103" t="s">
        <v>9</v>
      </c>
      <c r="E45" s="103" t="s">
        <v>27</v>
      </c>
      <c r="F45" s="103">
        <v>2</v>
      </c>
      <c r="G45" s="104">
        <v>1</v>
      </c>
      <c r="H45" s="103">
        <f t="shared" si="0"/>
        <v>1</v>
      </c>
      <c r="I45" s="105">
        <f t="shared" si="1"/>
        <v>0.08333333333333333</v>
      </c>
    </row>
    <row r="46" spans="1:9" ht="18">
      <c r="A46" s="90" t="s">
        <v>114</v>
      </c>
      <c r="B46" s="91" t="s">
        <v>115</v>
      </c>
      <c r="C46" s="103">
        <v>6</v>
      </c>
      <c r="D46" s="103" t="s">
        <v>9</v>
      </c>
      <c r="E46" s="103" t="s">
        <v>27</v>
      </c>
      <c r="F46" s="106">
        <v>2</v>
      </c>
      <c r="G46" s="104">
        <v>2</v>
      </c>
      <c r="H46" s="106">
        <f t="shared" si="0"/>
        <v>12</v>
      </c>
      <c r="I46" s="105">
        <f t="shared" si="1"/>
        <v>1</v>
      </c>
    </row>
    <row r="47" spans="1:9" ht="18">
      <c r="A47" s="90">
        <v>160700</v>
      </c>
      <c r="B47" s="36" t="s">
        <v>121</v>
      </c>
      <c r="C47" s="103">
        <v>3</v>
      </c>
      <c r="D47" s="103" t="s">
        <v>9</v>
      </c>
      <c r="E47" s="103" t="s">
        <v>27</v>
      </c>
      <c r="F47" s="103">
        <v>1</v>
      </c>
      <c r="G47" s="103">
        <v>7</v>
      </c>
      <c r="H47" s="103">
        <f t="shared" si="0"/>
        <v>21</v>
      </c>
      <c r="I47" s="105">
        <f t="shared" si="1"/>
        <v>1.75</v>
      </c>
    </row>
    <row r="48" spans="1:9" ht="18">
      <c r="A48" s="90">
        <v>160703</v>
      </c>
      <c r="B48" s="36" t="s">
        <v>136</v>
      </c>
      <c r="C48" s="114">
        <v>2</v>
      </c>
      <c r="D48" s="114" t="s">
        <v>9</v>
      </c>
      <c r="E48" s="114" t="s">
        <v>27</v>
      </c>
      <c r="F48" s="114">
        <v>1</v>
      </c>
      <c r="G48" s="114">
        <v>7</v>
      </c>
      <c r="H48" s="114">
        <f t="shared" si="0"/>
        <v>14</v>
      </c>
      <c r="I48" s="115">
        <f t="shared" si="1"/>
        <v>1.1666666666666667</v>
      </c>
    </row>
    <row r="49" spans="1:9" ht="18">
      <c r="A49" s="112">
        <v>162701</v>
      </c>
      <c r="B49" s="66" t="s">
        <v>161</v>
      </c>
      <c r="C49" s="129">
        <v>3</v>
      </c>
      <c r="D49" s="114" t="s">
        <v>9</v>
      </c>
      <c r="E49" s="116" t="s">
        <v>27</v>
      </c>
      <c r="F49" s="114">
        <v>4</v>
      </c>
      <c r="G49" s="116">
        <v>3</v>
      </c>
      <c r="H49" s="114">
        <f t="shared" si="0"/>
        <v>9</v>
      </c>
      <c r="I49" s="115">
        <f t="shared" si="1"/>
        <v>0.75</v>
      </c>
    </row>
    <row r="50" spans="1:9" ht="18">
      <c r="A50" s="127"/>
      <c r="B50" s="72" t="s">
        <v>160</v>
      </c>
      <c r="C50" s="130"/>
      <c r="D50" s="104"/>
      <c r="E50" s="128"/>
      <c r="F50" s="104"/>
      <c r="G50" s="128"/>
      <c r="H50" s="104"/>
      <c r="I50" s="123"/>
    </row>
    <row r="51" spans="1:9" ht="18">
      <c r="A51" s="1"/>
      <c r="B51" s="1"/>
      <c r="C51" s="1"/>
      <c r="D51" s="1"/>
      <c r="E51" s="1"/>
      <c r="F51" s="1"/>
      <c r="G51" s="1"/>
      <c r="H51" s="1">
        <f>SUM(H43:H50)</f>
        <v>84</v>
      </c>
      <c r="I51" s="43">
        <f>SUM(I43:I50)</f>
        <v>7.000000000000001</v>
      </c>
    </row>
    <row r="52" spans="1:9" ht="18">
      <c r="A52" s="1"/>
      <c r="B52" s="1"/>
      <c r="C52" s="1"/>
      <c r="D52" s="1"/>
      <c r="E52" s="1"/>
      <c r="F52" s="1"/>
      <c r="G52" s="1"/>
      <c r="H52" s="1"/>
      <c r="I52" s="43"/>
    </row>
    <row r="53" spans="1:9" ht="18">
      <c r="A53" s="1"/>
      <c r="B53" s="1"/>
      <c r="C53" s="1"/>
      <c r="D53" s="1"/>
      <c r="E53" s="1"/>
      <c r="F53" s="1"/>
      <c r="G53" s="1"/>
      <c r="H53" s="1"/>
      <c r="I53" s="43"/>
    </row>
    <row r="54" spans="1:9" ht="18">
      <c r="A54" s="218" t="s">
        <v>29</v>
      </c>
      <c r="B54" s="218"/>
      <c r="C54" s="218"/>
      <c r="D54" s="218"/>
      <c r="E54" s="218"/>
      <c r="F54" s="218"/>
      <c r="G54" s="218"/>
      <c r="H54" s="218"/>
      <c r="I54" s="218"/>
    </row>
    <row r="55" spans="1:9" ht="18">
      <c r="A55" s="218" t="s">
        <v>34</v>
      </c>
      <c r="B55" s="218"/>
      <c r="C55" s="218"/>
      <c r="D55" s="218"/>
      <c r="E55" s="218"/>
      <c r="F55" s="218"/>
      <c r="G55" s="218"/>
      <c r="H55" s="218"/>
      <c r="I55" s="218"/>
    </row>
    <row r="56" spans="1:9" ht="18">
      <c r="A56" s="210" t="s">
        <v>253</v>
      </c>
      <c r="B56" s="210"/>
      <c r="C56" s="210"/>
      <c r="D56" s="210"/>
      <c r="E56" s="210"/>
      <c r="F56" s="210"/>
      <c r="G56" s="210"/>
      <c r="H56" s="210"/>
      <c r="I56" s="210"/>
    </row>
    <row r="57" spans="1:9" ht="18">
      <c r="A57" s="25" t="s">
        <v>12</v>
      </c>
      <c r="B57" s="5" t="s">
        <v>13</v>
      </c>
      <c r="C57" s="25" t="s">
        <v>14</v>
      </c>
      <c r="D57" s="25" t="s">
        <v>15</v>
      </c>
      <c r="E57" s="25" t="s">
        <v>16</v>
      </c>
      <c r="F57" s="25"/>
      <c r="G57" s="25" t="s">
        <v>17</v>
      </c>
      <c r="H57" s="25" t="s">
        <v>18</v>
      </c>
      <c r="I57" s="25" t="s">
        <v>19</v>
      </c>
    </row>
    <row r="58" spans="1:9" ht="36">
      <c r="A58" s="6" t="s">
        <v>0</v>
      </c>
      <c r="B58" s="7" t="s">
        <v>1</v>
      </c>
      <c r="C58" s="8" t="s">
        <v>2</v>
      </c>
      <c r="D58" s="8" t="s">
        <v>7</v>
      </c>
      <c r="E58" s="9" t="s">
        <v>3</v>
      </c>
      <c r="F58" s="9" t="s">
        <v>22</v>
      </c>
      <c r="G58" s="9" t="s">
        <v>4</v>
      </c>
      <c r="H58" s="9" t="s">
        <v>5</v>
      </c>
      <c r="I58" s="9" t="s">
        <v>6</v>
      </c>
    </row>
    <row r="59" spans="1:9" ht="18">
      <c r="A59" s="10"/>
      <c r="B59" s="11"/>
      <c r="C59" s="8"/>
      <c r="D59" s="8"/>
      <c r="E59" s="9"/>
      <c r="F59" s="9"/>
      <c r="G59" s="9"/>
      <c r="H59" s="9" t="s">
        <v>20</v>
      </c>
      <c r="I59" s="9" t="s">
        <v>31</v>
      </c>
    </row>
    <row r="60" spans="1:9" ht="21">
      <c r="A60" s="64">
        <v>153723</v>
      </c>
      <c r="B60" s="166" t="s">
        <v>202</v>
      </c>
      <c r="C60" s="35">
        <v>3</v>
      </c>
      <c r="D60" s="44" t="s">
        <v>9</v>
      </c>
      <c r="E60" s="55" t="s">
        <v>27</v>
      </c>
      <c r="F60" s="35">
        <v>1</v>
      </c>
      <c r="G60" s="35">
        <v>7</v>
      </c>
      <c r="H60" s="35">
        <f>$G60*$C60</f>
        <v>21</v>
      </c>
      <c r="I60" s="53">
        <f>$H60/12</f>
        <v>1.75</v>
      </c>
    </row>
    <row r="61" spans="1:9" ht="18">
      <c r="A61" s="64">
        <v>159715</v>
      </c>
      <c r="B61" s="65" t="s">
        <v>203</v>
      </c>
      <c r="C61" s="35">
        <v>3</v>
      </c>
      <c r="D61" s="44" t="s">
        <v>9</v>
      </c>
      <c r="E61" s="55" t="s">
        <v>27</v>
      </c>
      <c r="F61" s="35">
        <v>1</v>
      </c>
      <c r="G61" s="35">
        <v>7</v>
      </c>
      <c r="H61" s="35">
        <f>$G61*$C61</f>
        <v>21</v>
      </c>
      <c r="I61" s="53">
        <f>$H61/12</f>
        <v>1.75</v>
      </c>
    </row>
    <row r="62" spans="1:9" ht="18">
      <c r="A62" s="35">
        <v>159793</v>
      </c>
      <c r="B62" s="167" t="s">
        <v>204</v>
      </c>
      <c r="C62" s="35">
        <v>1</v>
      </c>
      <c r="D62" s="44" t="s">
        <v>9</v>
      </c>
      <c r="E62" s="55" t="s">
        <v>27</v>
      </c>
      <c r="F62" s="35">
        <v>1</v>
      </c>
      <c r="G62" s="35">
        <v>7</v>
      </c>
      <c r="H62" s="35">
        <f>$G62*$C62</f>
        <v>7</v>
      </c>
      <c r="I62" s="53">
        <f>$H62/12</f>
        <v>0.5833333333333334</v>
      </c>
    </row>
    <row r="63" spans="1:9" ht="18">
      <c r="A63" s="64">
        <v>159799</v>
      </c>
      <c r="B63" s="65" t="s">
        <v>115</v>
      </c>
      <c r="C63" s="35">
        <v>9</v>
      </c>
      <c r="D63" s="35" t="s">
        <v>9</v>
      </c>
      <c r="E63" s="35" t="s">
        <v>27</v>
      </c>
      <c r="F63" s="35">
        <v>2</v>
      </c>
      <c r="G63" s="35">
        <v>2</v>
      </c>
      <c r="H63" s="35">
        <f>$G63*$C63</f>
        <v>18</v>
      </c>
      <c r="I63" s="53">
        <f>$H63/12</f>
        <v>1.5</v>
      </c>
    </row>
    <row r="64" spans="1:9" ht="18">
      <c r="A64" s="1"/>
      <c r="B64" s="1"/>
      <c r="C64" s="1"/>
      <c r="D64" s="1"/>
      <c r="E64" s="1"/>
      <c r="F64" s="1"/>
      <c r="G64" s="1"/>
      <c r="H64" s="1">
        <f>SUM(H60:H63)</f>
        <v>67</v>
      </c>
      <c r="I64" s="43">
        <f>SUM(I60:I63)</f>
        <v>5.583333333333333</v>
      </c>
    </row>
    <row r="65" spans="1:9" ht="18">
      <c r="A65" s="1"/>
      <c r="B65" s="1"/>
      <c r="C65" s="1"/>
      <c r="D65" s="1"/>
      <c r="E65" s="1"/>
      <c r="F65" s="1"/>
      <c r="G65" s="1"/>
      <c r="H65" s="1"/>
      <c r="I65" s="43"/>
    </row>
    <row r="66" spans="1:9" ht="18">
      <c r="A66" s="1"/>
      <c r="B66" s="1"/>
      <c r="C66" s="1"/>
      <c r="D66" s="1"/>
      <c r="E66" s="1"/>
      <c r="F66" s="1"/>
      <c r="G66" s="1"/>
      <c r="H66" s="1"/>
      <c r="I66" s="43"/>
    </row>
    <row r="67" spans="1:9" ht="18">
      <c r="A67" s="1"/>
      <c r="B67" s="1"/>
      <c r="C67" s="1"/>
      <c r="D67" s="1"/>
      <c r="E67" s="1"/>
      <c r="F67" s="1"/>
      <c r="G67" s="1"/>
      <c r="H67" s="1"/>
      <c r="I67" s="43"/>
    </row>
    <row r="68" spans="1:9" ht="18">
      <c r="A68" s="1"/>
      <c r="B68" s="1"/>
      <c r="C68" s="1"/>
      <c r="D68" s="1"/>
      <c r="E68" s="1"/>
      <c r="F68" s="1"/>
      <c r="G68" s="1"/>
      <c r="H68" s="1"/>
      <c r="I68" s="43"/>
    </row>
    <row r="69" spans="1:9" ht="18">
      <c r="A69" s="1"/>
      <c r="B69" s="1"/>
      <c r="C69" s="1"/>
      <c r="D69" s="1"/>
      <c r="E69" s="1"/>
      <c r="F69" s="1"/>
      <c r="G69" s="1"/>
      <c r="H69" s="1"/>
      <c r="I69" s="43"/>
    </row>
    <row r="70" spans="1:9" ht="18">
      <c r="A70" s="1"/>
      <c r="B70" s="1"/>
      <c r="C70" s="1"/>
      <c r="D70" s="1"/>
      <c r="E70" s="1"/>
      <c r="F70" s="1"/>
      <c r="G70" s="1"/>
      <c r="H70" s="1"/>
      <c r="I70" s="43"/>
    </row>
    <row r="71" spans="1:9" ht="18">
      <c r="A71" s="1"/>
      <c r="B71" s="1"/>
      <c r="C71" s="1"/>
      <c r="D71" s="1"/>
      <c r="E71" s="1"/>
      <c r="F71" s="1"/>
      <c r="G71" s="1"/>
      <c r="H71" s="1"/>
      <c r="I71" s="43"/>
    </row>
    <row r="72" spans="1:9" ht="18">
      <c r="A72" s="218" t="s">
        <v>29</v>
      </c>
      <c r="B72" s="218"/>
      <c r="C72" s="218"/>
      <c r="D72" s="218"/>
      <c r="E72" s="218"/>
      <c r="F72" s="218"/>
      <c r="G72" s="218"/>
      <c r="H72" s="218"/>
      <c r="I72" s="218"/>
    </row>
    <row r="73" spans="1:9" ht="18">
      <c r="A73" s="218" t="s">
        <v>120</v>
      </c>
      <c r="B73" s="218"/>
      <c r="C73" s="218"/>
      <c r="D73" s="218"/>
      <c r="E73" s="218"/>
      <c r="F73" s="218"/>
      <c r="G73" s="218"/>
      <c r="H73" s="218"/>
      <c r="I73" s="218"/>
    </row>
    <row r="74" spans="1:9" ht="18">
      <c r="A74" s="210" t="s">
        <v>249</v>
      </c>
      <c r="B74" s="210"/>
      <c r="C74" s="210"/>
      <c r="D74" s="210"/>
      <c r="E74" s="210"/>
      <c r="F74" s="210"/>
      <c r="G74" s="210"/>
      <c r="H74" s="210"/>
      <c r="I74" s="210"/>
    </row>
    <row r="75" spans="1:9" ht="18">
      <c r="A75" s="25" t="s">
        <v>12</v>
      </c>
      <c r="B75" s="5" t="s">
        <v>13</v>
      </c>
      <c r="C75" s="25" t="s">
        <v>14</v>
      </c>
      <c r="D75" s="25" t="s">
        <v>15</v>
      </c>
      <c r="E75" s="25" t="s">
        <v>16</v>
      </c>
      <c r="F75" s="25"/>
      <c r="G75" s="25" t="s">
        <v>17</v>
      </c>
      <c r="H75" s="25" t="s">
        <v>18</v>
      </c>
      <c r="I75" s="25" t="s">
        <v>19</v>
      </c>
    </row>
    <row r="76" spans="1:9" ht="36">
      <c r="A76" s="6" t="s">
        <v>0</v>
      </c>
      <c r="B76" s="7" t="s">
        <v>1</v>
      </c>
      <c r="C76" s="8" t="s">
        <v>2</v>
      </c>
      <c r="D76" s="8" t="s">
        <v>7</v>
      </c>
      <c r="E76" s="9" t="s">
        <v>3</v>
      </c>
      <c r="F76" s="9" t="s">
        <v>22</v>
      </c>
      <c r="G76" s="9" t="s">
        <v>4</v>
      </c>
      <c r="H76" s="9" t="s">
        <v>5</v>
      </c>
      <c r="I76" s="9" t="s">
        <v>6</v>
      </c>
    </row>
    <row r="77" spans="1:9" ht="18">
      <c r="A77" s="10"/>
      <c r="B77" s="7"/>
      <c r="C77" s="12"/>
      <c r="D77" s="12"/>
      <c r="E77" s="13"/>
      <c r="F77" s="13"/>
      <c r="G77" s="13"/>
      <c r="H77" s="13" t="s">
        <v>20</v>
      </c>
      <c r="I77" s="13" t="s">
        <v>31</v>
      </c>
    </row>
    <row r="78" spans="1:9" ht="18">
      <c r="A78" s="107">
        <v>160701</v>
      </c>
      <c r="B78" s="108" t="s">
        <v>121</v>
      </c>
      <c r="C78" s="109" t="s">
        <v>134</v>
      </c>
      <c r="D78" s="103" t="s">
        <v>9</v>
      </c>
      <c r="E78" s="103" t="s">
        <v>151</v>
      </c>
      <c r="F78" s="103">
        <v>1</v>
      </c>
      <c r="G78" s="103">
        <v>3</v>
      </c>
      <c r="H78" s="103">
        <f>$G78*$C78</f>
        <v>9</v>
      </c>
      <c r="I78" s="105">
        <f>$H78/12</f>
        <v>0.75</v>
      </c>
    </row>
    <row r="79" spans="1:9" ht="18">
      <c r="A79" s="110">
        <v>161701</v>
      </c>
      <c r="B79" s="91" t="s">
        <v>122</v>
      </c>
      <c r="C79" s="111">
        <v>3</v>
      </c>
      <c r="D79" s="103" t="s">
        <v>9</v>
      </c>
      <c r="E79" s="103" t="s">
        <v>151</v>
      </c>
      <c r="F79" s="103">
        <v>1</v>
      </c>
      <c r="G79" s="103">
        <v>3</v>
      </c>
      <c r="H79" s="103">
        <f>$G79*$C79</f>
        <v>9</v>
      </c>
      <c r="I79" s="105">
        <f>$H79/12</f>
        <v>0.75</v>
      </c>
    </row>
    <row r="80" spans="1:9" ht="18">
      <c r="A80" s="112" t="s">
        <v>123</v>
      </c>
      <c r="B80" s="60" t="s">
        <v>124</v>
      </c>
      <c r="C80" s="113">
        <v>2</v>
      </c>
      <c r="D80" s="114" t="s">
        <v>9</v>
      </c>
      <c r="E80" s="114" t="s">
        <v>151</v>
      </c>
      <c r="F80" s="114">
        <v>1</v>
      </c>
      <c r="G80" s="114">
        <v>3</v>
      </c>
      <c r="H80" s="114">
        <f>$G80*$C80</f>
        <v>6</v>
      </c>
      <c r="I80" s="115">
        <f>$H80/12</f>
        <v>0.5</v>
      </c>
    </row>
    <row r="81" spans="1:9" ht="18">
      <c r="A81" s="112" t="s">
        <v>125</v>
      </c>
      <c r="B81" s="60" t="s">
        <v>131</v>
      </c>
      <c r="C81" s="116">
        <v>3</v>
      </c>
      <c r="D81" s="114" t="s">
        <v>9</v>
      </c>
      <c r="E81" s="116" t="s">
        <v>151</v>
      </c>
      <c r="F81" s="114">
        <v>1</v>
      </c>
      <c r="G81" s="116">
        <v>3</v>
      </c>
      <c r="H81" s="114">
        <f>$G81*$C81</f>
        <v>9</v>
      </c>
      <c r="I81" s="115">
        <f>$H81/12</f>
        <v>0.75</v>
      </c>
    </row>
    <row r="82" spans="1:9" ht="18">
      <c r="A82" s="107"/>
      <c r="B82" s="117" t="s">
        <v>130</v>
      </c>
      <c r="C82" s="118"/>
      <c r="D82" s="119"/>
      <c r="E82" s="118"/>
      <c r="F82" s="119"/>
      <c r="G82" s="118"/>
      <c r="H82" s="119"/>
      <c r="I82" s="120"/>
    </row>
    <row r="83" spans="1:9" ht="18">
      <c r="A83" s="112" t="s">
        <v>126</v>
      </c>
      <c r="B83" s="60" t="s">
        <v>127</v>
      </c>
      <c r="C83" s="121">
        <v>3</v>
      </c>
      <c r="D83" s="103" t="s">
        <v>9</v>
      </c>
      <c r="E83" s="106" t="s">
        <v>151</v>
      </c>
      <c r="F83" s="103">
        <v>1</v>
      </c>
      <c r="G83" s="106"/>
      <c r="H83" s="103">
        <f>$G83*$C83</f>
        <v>0</v>
      </c>
      <c r="I83" s="105">
        <f>$H83/12</f>
        <v>0</v>
      </c>
    </row>
    <row r="84" spans="1:9" ht="18">
      <c r="A84" s="110" t="s">
        <v>128</v>
      </c>
      <c r="B84" s="91" t="s">
        <v>129</v>
      </c>
      <c r="C84" s="122">
        <v>1</v>
      </c>
      <c r="D84" s="104" t="s">
        <v>9</v>
      </c>
      <c r="E84" s="104" t="s">
        <v>151</v>
      </c>
      <c r="F84" s="104">
        <v>1</v>
      </c>
      <c r="G84" s="104">
        <v>3</v>
      </c>
      <c r="H84" s="104">
        <f>$G84*$C84</f>
        <v>3</v>
      </c>
      <c r="I84" s="123">
        <f>$H84/12</f>
        <v>0.25</v>
      </c>
    </row>
    <row r="85" spans="1:9" ht="18">
      <c r="A85" s="90">
        <v>161714</v>
      </c>
      <c r="B85" s="65" t="s">
        <v>162</v>
      </c>
      <c r="C85" s="103">
        <v>4</v>
      </c>
      <c r="D85" s="103" t="s">
        <v>9</v>
      </c>
      <c r="E85" s="103" t="s">
        <v>151</v>
      </c>
      <c r="F85" s="103">
        <v>2</v>
      </c>
      <c r="G85" s="103">
        <v>2</v>
      </c>
      <c r="H85" s="103">
        <f>$G85*$C85</f>
        <v>8</v>
      </c>
      <c r="I85" s="105">
        <f>$H85/12</f>
        <v>0.6666666666666666</v>
      </c>
    </row>
    <row r="86" spans="1:9" ht="18">
      <c r="A86" s="90">
        <v>161799</v>
      </c>
      <c r="B86" s="65" t="s">
        <v>143</v>
      </c>
      <c r="C86" s="103">
        <v>6</v>
      </c>
      <c r="D86" s="103" t="s">
        <v>9</v>
      </c>
      <c r="E86" s="103" t="s">
        <v>151</v>
      </c>
      <c r="F86" s="103">
        <v>2</v>
      </c>
      <c r="G86" s="103">
        <v>5</v>
      </c>
      <c r="H86" s="103">
        <f>$G86*$C86</f>
        <v>30</v>
      </c>
      <c r="I86" s="105">
        <f>$H86/12</f>
        <v>2.5</v>
      </c>
    </row>
    <row r="87" spans="1:9" ht="18">
      <c r="A87" s="96"/>
      <c r="B87" s="79"/>
      <c r="C87" s="118"/>
      <c r="D87" s="118"/>
      <c r="E87" s="118"/>
      <c r="F87" s="118"/>
      <c r="G87" s="118"/>
      <c r="H87" s="1">
        <f>SUM(H78:H86)</f>
        <v>74</v>
      </c>
      <c r="I87" s="43">
        <f>SUM(I78:I86)</f>
        <v>6.166666666666666</v>
      </c>
    </row>
    <row r="88" spans="1:9" ht="18">
      <c r="A88" s="96"/>
      <c r="B88" s="79"/>
      <c r="C88" s="118"/>
      <c r="D88" s="118"/>
      <c r="E88" s="118"/>
      <c r="F88" s="118"/>
      <c r="G88" s="118"/>
      <c r="H88" s="1"/>
      <c r="I88" s="43"/>
    </row>
    <row r="89" spans="1:9" ht="18">
      <c r="A89" s="96"/>
      <c r="B89" s="79"/>
      <c r="C89" s="118"/>
      <c r="D89" s="118"/>
      <c r="E89" s="118"/>
      <c r="F89" s="118"/>
      <c r="G89" s="118"/>
      <c r="H89" s="1"/>
      <c r="I89" s="43"/>
    </row>
    <row r="90" spans="1:9" ht="18">
      <c r="A90" s="96"/>
      <c r="B90" s="79"/>
      <c r="C90" s="118"/>
      <c r="D90" s="118"/>
      <c r="E90" s="118"/>
      <c r="F90" s="118"/>
      <c r="G90" s="118"/>
      <c r="H90" s="118"/>
      <c r="I90" s="124"/>
    </row>
    <row r="91" spans="1:9" ht="18">
      <c r="A91" s="218" t="s">
        <v>29</v>
      </c>
      <c r="B91" s="218"/>
      <c r="C91" s="218"/>
      <c r="D91" s="218"/>
      <c r="E91" s="218"/>
      <c r="F91" s="218"/>
      <c r="G91" s="218"/>
      <c r="H91" s="218"/>
      <c r="I91" s="218"/>
    </row>
    <row r="92" spans="1:9" ht="18">
      <c r="A92" s="218" t="s">
        <v>120</v>
      </c>
      <c r="B92" s="218"/>
      <c r="C92" s="218"/>
      <c r="D92" s="218"/>
      <c r="E92" s="218"/>
      <c r="F92" s="218"/>
      <c r="G92" s="218"/>
      <c r="H92" s="218"/>
      <c r="I92" s="218"/>
    </row>
    <row r="93" spans="1:9" ht="18">
      <c r="A93" s="210" t="s">
        <v>253</v>
      </c>
      <c r="B93" s="210"/>
      <c r="C93" s="210"/>
      <c r="D93" s="210"/>
      <c r="E93" s="210"/>
      <c r="F93" s="210"/>
      <c r="G93" s="210"/>
      <c r="H93" s="210"/>
      <c r="I93" s="210"/>
    </row>
    <row r="94" spans="1:9" ht="18">
      <c r="A94" s="25" t="s">
        <v>12</v>
      </c>
      <c r="B94" s="5" t="s">
        <v>13</v>
      </c>
      <c r="C94" s="25" t="s">
        <v>14</v>
      </c>
      <c r="D94" s="25" t="s">
        <v>15</v>
      </c>
      <c r="E94" s="25" t="s">
        <v>16</v>
      </c>
      <c r="F94" s="25"/>
      <c r="G94" s="25" t="s">
        <v>17</v>
      </c>
      <c r="H94" s="25" t="s">
        <v>18</v>
      </c>
      <c r="I94" s="25" t="s">
        <v>19</v>
      </c>
    </row>
    <row r="95" spans="1:9" ht="36">
      <c r="A95" s="6" t="s">
        <v>0</v>
      </c>
      <c r="B95" s="7" t="s">
        <v>1</v>
      </c>
      <c r="C95" s="8" t="s">
        <v>2</v>
      </c>
      <c r="D95" s="8" t="s">
        <v>7</v>
      </c>
      <c r="E95" s="9" t="s">
        <v>3</v>
      </c>
      <c r="F95" s="9" t="s">
        <v>22</v>
      </c>
      <c r="G95" s="9" t="s">
        <v>4</v>
      </c>
      <c r="H95" s="9" t="s">
        <v>5</v>
      </c>
      <c r="I95" s="9" t="s">
        <v>6</v>
      </c>
    </row>
    <row r="96" spans="1:9" ht="18">
      <c r="A96" s="10"/>
      <c r="B96" s="7"/>
      <c r="C96" s="12"/>
      <c r="D96" s="12"/>
      <c r="E96" s="13"/>
      <c r="F96" s="13"/>
      <c r="G96" s="13"/>
      <c r="H96" s="13" t="s">
        <v>20</v>
      </c>
      <c r="I96" s="13" t="s">
        <v>31</v>
      </c>
    </row>
    <row r="97" spans="1:9" ht="18">
      <c r="A97" s="64">
        <v>160702</v>
      </c>
      <c r="B97" s="36" t="s">
        <v>136</v>
      </c>
      <c r="C97" s="125" t="s">
        <v>205</v>
      </c>
      <c r="D97" s="35" t="s">
        <v>9</v>
      </c>
      <c r="E97" s="35" t="s">
        <v>151</v>
      </c>
      <c r="F97" s="35">
        <v>1</v>
      </c>
      <c r="G97" s="35">
        <v>3</v>
      </c>
      <c r="H97" s="35">
        <f aca="true" t="shared" si="2" ref="H97:H104">$G97*$C97</f>
        <v>6</v>
      </c>
      <c r="I97" s="53">
        <f aca="true" t="shared" si="3" ref="I97:I104">$H97/12</f>
        <v>0.5</v>
      </c>
    </row>
    <row r="98" spans="1:9" ht="18">
      <c r="A98" s="64">
        <v>161703</v>
      </c>
      <c r="B98" s="36" t="s">
        <v>206</v>
      </c>
      <c r="C98" s="35">
        <v>2</v>
      </c>
      <c r="D98" s="35" t="s">
        <v>9</v>
      </c>
      <c r="E98" s="35" t="s">
        <v>151</v>
      </c>
      <c r="F98" s="35">
        <v>1</v>
      </c>
      <c r="G98" s="35">
        <v>3</v>
      </c>
      <c r="H98" s="35">
        <f t="shared" si="2"/>
        <v>6</v>
      </c>
      <c r="I98" s="53">
        <f t="shared" si="3"/>
        <v>0.5</v>
      </c>
    </row>
    <row r="99" spans="1:9" ht="18">
      <c r="A99" s="64">
        <v>161705</v>
      </c>
      <c r="B99" s="36" t="s">
        <v>207</v>
      </c>
      <c r="C99" s="35">
        <v>4</v>
      </c>
      <c r="D99" s="35" t="s">
        <v>9</v>
      </c>
      <c r="E99" s="35" t="s">
        <v>151</v>
      </c>
      <c r="F99" s="35">
        <v>1</v>
      </c>
      <c r="G99" s="35">
        <v>3</v>
      </c>
      <c r="H99" s="35">
        <f t="shared" si="2"/>
        <v>12</v>
      </c>
      <c r="I99" s="53">
        <f t="shared" si="3"/>
        <v>1</v>
      </c>
    </row>
    <row r="100" spans="1:9" ht="18">
      <c r="A100" s="64">
        <v>161707</v>
      </c>
      <c r="B100" s="36" t="s">
        <v>207</v>
      </c>
      <c r="C100" s="35">
        <v>4</v>
      </c>
      <c r="D100" s="35" t="s">
        <v>9</v>
      </c>
      <c r="E100" s="35" t="s">
        <v>151</v>
      </c>
      <c r="F100" s="35">
        <v>1</v>
      </c>
      <c r="G100" s="35">
        <v>3</v>
      </c>
      <c r="H100" s="35">
        <f t="shared" si="2"/>
        <v>12</v>
      </c>
      <c r="I100" s="53">
        <f t="shared" si="3"/>
        <v>1</v>
      </c>
    </row>
    <row r="101" spans="1:9" ht="18">
      <c r="A101" s="64">
        <v>161713</v>
      </c>
      <c r="B101" s="36" t="s">
        <v>208</v>
      </c>
      <c r="C101" s="35">
        <v>4</v>
      </c>
      <c r="D101" s="35" t="s">
        <v>9</v>
      </c>
      <c r="E101" s="35" t="s">
        <v>151</v>
      </c>
      <c r="F101" s="35">
        <v>1</v>
      </c>
      <c r="G101" s="35">
        <v>3</v>
      </c>
      <c r="H101" s="35">
        <f t="shared" si="2"/>
        <v>12</v>
      </c>
      <c r="I101" s="53">
        <f t="shared" si="3"/>
        <v>1</v>
      </c>
    </row>
    <row r="102" spans="1:9" ht="18">
      <c r="A102" s="64">
        <v>161797</v>
      </c>
      <c r="B102" s="36" t="s">
        <v>113</v>
      </c>
      <c r="C102" s="35">
        <v>1</v>
      </c>
      <c r="D102" s="35" t="s">
        <v>9</v>
      </c>
      <c r="E102" s="35" t="s">
        <v>151</v>
      </c>
      <c r="F102" s="35">
        <v>1</v>
      </c>
      <c r="G102" s="35">
        <v>3</v>
      </c>
      <c r="H102" s="35">
        <f t="shared" si="2"/>
        <v>3</v>
      </c>
      <c r="I102" s="53">
        <f t="shared" si="3"/>
        <v>0.25</v>
      </c>
    </row>
    <row r="103" spans="1:9" ht="18">
      <c r="A103" s="64">
        <v>161715</v>
      </c>
      <c r="B103" s="36" t="s">
        <v>209</v>
      </c>
      <c r="C103" s="35">
        <v>4</v>
      </c>
      <c r="D103" s="35" t="s">
        <v>9</v>
      </c>
      <c r="E103" s="35" t="s">
        <v>151</v>
      </c>
      <c r="F103" s="35">
        <v>2</v>
      </c>
      <c r="G103" s="35">
        <v>2</v>
      </c>
      <c r="H103" s="35">
        <f t="shared" si="2"/>
        <v>8</v>
      </c>
      <c r="I103" s="53">
        <f t="shared" si="3"/>
        <v>0.6666666666666666</v>
      </c>
    </row>
    <row r="104" spans="1:9" ht="18">
      <c r="A104" s="64">
        <v>161799</v>
      </c>
      <c r="B104" s="36" t="s">
        <v>143</v>
      </c>
      <c r="C104" s="35">
        <v>6</v>
      </c>
      <c r="D104" s="35" t="s">
        <v>9</v>
      </c>
      <c r="E104" s="35" t="s">
        <v>151</v>
      </c>
      <c r="F104" s="35">
        <v>2</v>
      </c>
      <c r="G104" s="35">
        <v>5</v>
      </c>
      <c r="H104" s="35">
        <f t="shared" si="2"/>
        <v>30</v>
      </c>
      <c r="I104" s="53">
        <f t="shared" si="3"/>
        <v>2.5</v>
      </c>
    </row>
    <row r="105" spans="1:9" ht="18">
      <c r="A105" s="74"/>
      <c r="B105" s="42"/>
      <c r="C105" s="41"/>
      <c r="D105" s="41"/>
      <c r="E105" s="41"/>
      <c r="F105" s="41"/>
      <c r="G105" s="41"/>
      <c r="H105" s="41">
        <f>SUM(H97:H104)</f>
        <v>89</v>
      </c>
      <c r="I105" s="99">
        <f>SUM(I97:I104)</f>
        <v>7.416666666666667</v>
      </c>
    </row>
    <row r="106" spans="1:9" ht="18">
      <c r="A106" s="1"/>
      <c r="B106" s="1"/>
      <c r="C106" s="1"/>
      <c r="D106" s="1"/>
      <c r="E106" s="1"/>
      <c r="F106" s="1"/>
      <c r="G106" s="1"/>
      <c r="H106" s="1"/>
      <c r="I106" s="43"/>
    </row>
    <row r="107" spans="1:9" ht="18">
      <c r="A107" s="96"/>
      <c r="B107" s="79"/>
      <c r="C107" s="118"/>
      <c r="D107" s="118"/>
      <c r="E107" s="118"/>
      <c r="F107" s="118"/>
      <c r="G107" s="118"/>
      <c r="H107" s="118"/>
      <c r="I107" s="124"/>
    </row>
    <row r="108" spans="1:9" ht="18">
      <c r="A108" s="218" t="s">
        <v>29</v>
      </c>
      <c r="B108" s="218"/>
      <c r="C108" s="218"/>
      <c r="D108" s="218"/>
      <c r="E108" s="218"/>
      <c r="F108" s="218"/>
      <c r="G108" s="218"/>
      <c r="H108" s="218"/>
      <c r="I108" s="218"/>
    </row>
    <row r="109" spans="1:9" ht="18">
      <c r="A109" s="218" t="s">
        <v>132</v>
      </c>
      <c r="B109" s="218"/>
      <c r="C109" s="218"/>
      <c r="D109" s="218"/>
      <c r="E109" s="218"/>
      <c r="F109" s="218"/>
      <c r="G109" s="218"/>
      <c r="H109" s="218"/>
      <c r="I109" s="218"/>
    </row>
    <row r="110" spans="1:9" ht="18">
      <c r="A110" s="210" t="s">
        <v>249</v>
      </c>
      <c r="B110" s="210"/>
      <c r="C110" s="210"/>
      <c r="D110" s="210"/>
      <c r="E110" s="210"/>
      <c r="F110" s="210"/>
      <c r="G110" s="210"/>
      <c r="H110" s="210"/>
      <c r="I110" s="210"/>
    </row>
    <row r="111" spans="1:9" ht="18">
      <c r="A111" s="25" t="s">
        <v>12</v>
      </c>
      <c r="B111" s="5" t="s">
        <v>13</v>
      </c>
      <c r="C111" s="25" t="s">
        <v>14</v>
      </c>
      <c r="D111" s="25" t="s">
        <v>15</v>
      </c>
      <c r="E111" s="25" t="s">
        <v>16</v>
      </c>
      <c r="F111" s="25"/>
      <c r="G111" s="25" t="s">
        <v>17</v>
      </c>
      <c r="H111" s="25" t="s">
        <v>18</v>
      </c>
      <c r="I111" s="25" t="s">
        <v>19</v>
      </c>
    </row>
    <row r="112" spans="1:9" ht="36">
      <c r="A112" s="6" t="s">
        <v>0</v>
      </c>
      <c r="B112" s="7" t="s">
        <v>1</v>
      </c>
      <c r="C112" s="8" t="s">
        <v>2</v>
      </c>
      <c r="D112" s="8" t="s">
        <v>7</v>
      </c>
      <c r="E112" s="9" t="s">
        <v>3</v>
      </c>
      <c r="F112" s="9" t="s">
        <v>22</v>
      </c>
      <c r="G112" s="9" t="s">
        <v>4</v>
      </c>
      <c r="H112" s="9" t="s">
        <v>5</v>
      </c>
      <c r="I112" s="9" t="s">
        <v>6</v>
      </c>
    </row>
    <row r="113" spans="1:9" ht="18">
      <c r="A113" s="10"/>
      <c r="B113" s="11"/>
      <c r="C113" s="12"/>
      <c r="D113" s="12"/>
      <c r="E113" s="13"/>
      <c r="F113" s="13"/>
      <c r="G113" s="13"/>
      <c r="H113" s="13" t="s">
        <v>20</v>
      </c>
      <c r="I113" s="13" t="s">
        <v>31</v>
      </c>
    </row>
    <row r="114" spans="1:9" ht="18">
      <c r="A114" s="64" t="s">
        <v>133</v>
      </c>
      <c r="B114" s="36" t="s">
        <v>121</v>
      </c>
      <c r="C114" s="35">
        <v>3</v>
      </c>
      <c r="D114" s="35" t="s">
        <v>9</v>
      </c>
      <c r="E114" s="35" t="s">
        <v>140</v>
      </c>
      <c r="F114" s="35">
        <v>1</v>
      </c>
      <c r="G114" s="35">
        <v>5</v>
      </c>
      <c r="H114" s="35">
        <f aca="true" t="shared" si="4" ref="H114:H119">$G114*$C114</f>
        <v>15</v>
      </c>
      <c r="I114" s="53">
        <f aca="true" t="shared" si="5" ref="I114:I119">$H114/12</f>
        <v>1.25</v>
      </c>
    </row>
    <row r="115" spans="1:9" ht="18">
      <c r="A115" s="64" t="s">
        <v>135</v>
      </c>
      <c r="B115" s="36" t="s">
        <v>136</v>
      </c>
      <c r="C115" s="35">
        <v>2</v>
      </c>
      <c r="D115" s="35" t="s">
        <v>9</v>
      </c>
      <c r="E115" s="35" t="s">
        <v>140</v>
      </c>
      <c r="F115" s="35">
        <v>1</v>
      </c>
      <c r="G115" s="35">
        <v>5</v>
      </c>
      <c r="H115" s="35">
        <f t="shared" si="4"/>
        <v>10</v>
      </c>
      <c r="I115" s="53">
        <f t="shared" si="5"/>
        <v>0.8333333333333334</v>
      </c>
    </row>
    <row r="116" spans="1:9" ht="18">
      <c r="A116" s="63">
        <v>164701</v>
      </c>
      <c r="B116" s="72" t="s">
        <v>137</v>
      </c>
      <c r="C116" s="45">
        <v>3</v>
      </c>
      <c r="D116" s="45" t="s">
        <v>9</v>
      </c>
      <c r="E116" s="45" t="s">
        <v>140</v>
      </c>
      <c r="F116" s="45">
        <v>1</v>
      </c>
      <c r="G116" s="45">
        <v>5</v>
      </c>
      <c r="H116" s="45">
        <f t="shared" si="4"/>
        <v>15</v>
      </c>
      <c r="I116" s="57">
        <f t="shared" si="5"/>
        <v>1.25</v>
      </c>
    </row>
    <row r="117" spans="1:9" ht="18">
      <c r="A117" s="64" t="s">
        <v>138</v>
      </c>
      <c r="B117" s="36" t="s">
        <v>139</v>
      </c>
      <c r="C117" s="35">
        <v>3</v>
      </c>
      <c r="D117" s="35" t="s">
        <v>9</v>
      </c>
      <c r="E117" s="35" t="s">
        <v>140</v>
      </c>
      <c r="F117" s="35">
        <v>1</v>
      </c>
      <c r="G117" s="35">
        <v>5</v>
      </c>
      <c r="H117" s="35">
        <f t="shared" si="4"/>
        <v>15</v>
      </c>
      <c r="I117" s="53">
        <f t="shared" si="5"/>
        <v>1.25</v>
      </c>
    </row>
    <row r="118" spans="1:9" ht="18">
      <c r="A118" s="64">
        <v>164797</v>
      </c>
      <c r="B118" s="65" t="s">
        <v>113</v>
      </c>
      <c r="C118" s="35">
        <v>1</v>
      </c>
      <c r="D118" s="35" t="s">
        <v>9</v>
      </c>
      <c r="E118" s="35" t="s">
        <v>140</v>
      </c>
      <c r="F118" s="35">
        <v>2</v>
      </c>
      <c r="G118" s="35">
        <v>2</v>
      </c>
      <c r="H118" s="35">
        <f t="shared" si="4"/>
        <v>2</v>
      </c>
      <c r="I118" s="53">
        <f t="shared" si="5"/>
        <v>0.16666666666666666</v>
      </c>
    </row>
    <row r="119" spans="1:9" ht="18">
      <c r="A119" s="64">
        <v>164799</v>
      </c>
      <c r="B119" s="65" t="s">
        <v>143</v>
      </c>
      <c r="C119" s="35">
        <v>6</v>
      </c>
      <c r="D119" s="35" t="s">
        <v>9</v>
      </c>
      <c r="E119" s="35" t="s">
        <v>140</v>
      </c>
      <c r="F119" s="35">
        <v>2</v>
      </c>
      <c r="G119" s="35">
        <v>2</v>
      </c>
      <c r="H119" s="35">
        <f t="shared" si="4"/>
        <v>12</v>
      </c>
      <c r="I119" s="53">
        <f t="shared" si="5"/>
        <v>1</v>
      </c>
    </row>
    <row r="120" spans="1:9" ht="18">
      <c r="A120" s="74"/>
      <c r="B120" s="42"/>
      <c r="C120" s="41"/>
      <c r="D120" s="41"/>
      <c r="E120" s="41"/>
      <c r="F120" s="41"/>
      <c r="G120" s="41"/>
      <c r="H120" s="41">
        <f>SUM(H114:H119)</f>
        <v>69</v>
      </c>
      <c r="I120" s="99">
        <f>SUM(I114:I119)</f>
        <v>5.750000000000001</v>
      </c>
    </row>
    <row r="121" spans="1:9" ht="18">
      <c r="A121" s="74"/>
      <c r="B121" s="42"/>
      <c r="C121" s="41"/>
      <c r="D121" s="41"/>
      <c r="E121" s="41"/>
      <c r="F121" s="41"/>
      <c r="G121" s="41"/>
      <c r="H121" s="41"/>
      <c r="I121" s="99"/>
    </row>
    <row r="122" spans="1:9" ht="18">
      <c r="A122" s="74"/>
      <c r="B122" s="42"/>
      <c r="C122" s="41"/>
      <c r="D122" s="41"/>
      <c r="E122" s="41"/>
      <c r="F122" s="41"/>
      <c r="G122" s="41"/>
      <c r="H122" s="41"/>
      <c r="I122" s="99"/>
    </row>
    <row r="123" spans="1:9" ht="18">
      <c r="A123" s="74"/>
      <c r="B123" s="42"/>
      <c r="C123" s="41"/>
      <c r="D123" s="41"/>
      <c r="E123" s="41"/>
      <c r="F123" s="41"/>
      <c r="G123" s="41"/>
      <c r="H123" s="41"/>
      <c r="I123" s="99"/>
    </row>
    <row r="124" spans="1:9" ht="18">
      <c r="A124" s="74"/>
      <c r="B124" s="42"/>
      <c r="C124" s="41"/>
      <c r="D124" s="41"/>
      <c r="E124" s="41"/>
      <c r="F124" s="41"/>
      <c r="G124" s="41"/>
      <c r="H124" s="41"/>
      <c r="I124" s="99"/>
    </row>
    <row r="125" spans="1:9" ht="18">
      <c r="A125" s="74"/>
      <c r="B125" s="42"/>
      <c r="C125" s="41"/>
      <c r="D125" s="41"/>
      <c r="E125" s="41"/>
      <c r="F125" s="41"/>
      <c r="G125" s="41"/>
      <c r="H125" s="41"/>
      <c r="I125" s="99"/>
    </row>
    <row r="126" spans="1:9" ht="18">
      <c r="A126" s="218" t="s">
        <v>29</v>
      </c>
      <c r="B126" s="218"/>
      <c r="C126" s="218"/>
      <c r="D126" s="218"/>
      <c r="E126" s="218"/>
      <c r="F126" s="218"/>
      <c r="G126" s="218"/>
      <c r="H126" s="218"/>
      <c r="I126" s="218"/>
    </row>
    <row r="127" spans="1:9" ht="18">
      <c r="A127" s="218" t="s">
        <v>132</v>
      </c>
      <c r="B127" s="218"/>
      <c r="C127" s="218"/>
      <c r="D127" s="218"/>
      <c r="E127" s="218"/>
      <c r="F127" s="218"/>
      <c r="G127" s="218"/>
      <c r="H127" s="218"/>
      <c r="I127" s="218"/>
    </row>
    <row r="128" spans="1:9" ht="18">
      <c r="A128" s="210" t="s">
        <v>253</v>
      </c>
      <c r="B128" s="210"/>
      <c r="C128" s="210"/>
      <c r="D128" s="210"/>
      <c r="E128" s="210"/>
      <c r="F128" s="210"/>
      <c r="G128" s="210"/>
      <c r="H128" s="210"/>
      <c r="I128" s="210"/>
    </row>
    <row r="129" spans="1:9" ht="18">
      <c r="A129" s="25" t="s">
        <v>12</v>
      </c>
      <c r="B129" s="5" t="s">
        <v>13</v>
      </c>
      <c r="C129" s="25" t="s">
        <v>14</v>
      </c>
      <c r="D129" s="25" t="s">
        <v>15</v>
      </c>
      <c r="E129" s="25" t="s">
        <v>16</v>
      </c>
      <c r="F129" s="25"/>
      <c r="G129" s="25" t="s">
        <v>17</v>
      </c>
      <c r="H129" s="25" t="s">
        <v>18</v>
      </c>
      <c r="I129" s="25" t="s">
        <v>19</v>
      </c>
    </row>
    <row r="130" spans="1:9" ht="36">
      <c r="A130" s="6" t="s">
        <v>0</v>
      </c>
      <c r="B130" s="7" t="s">
        <v>1</v>
      </c>
      <c r="C130" s="8" t="s">
        <v>2</v>
      </c>
      <c r="D130" s="8" t="s">
        <v>7</v>
      </c>
      <c r="E130" s="9" t="s">
        <v>3</v>
      </c>
      <c r="F130" s="9" t="s">
        <v>22</v>
      </c>
      <c r="G130" s="9" t="s">
        <v>4</v>
      </c>
      <c r="H130" s="9" t="s">
        <v>5</v>
      </c>
      <c r="I130" s="9" t="s">
        <v>6</v>
      </c>
    </row>
    <row r="131" spans="1:9" ht="18">
      <c r="A131" s="10"/>
      <c r="B131" s="11"/>
      <c r="C131" s="12"/>
      <c r="D131" s="12"/>
      <c r="E131" s="13"/>
      <c r="F131" s="13"/>
      <c r="G131" s="13"/>
      <c r="H131" s="13" t="s">
        <v>20</v>
      </c>
      <c r="I131" s="13" t="s">
        <v>31</v>
      </c>
    </row>
    <row r="132" spans="1:9" ht="18">
      <c r="A132" s="64">
        <v>164703</v>
      </c>
      <c r="B132" s="65" t="s">
        <v>210</v>
      </c>
      <c r="C132" s="35">
        <v>3</v>
      </c>
      <c r="D132" s="35" t="s">
        <v>9</v>
      </c>
      <c r="E132" s="35" t="s">
        <v>140</v>
      </c>
      <c r="F132" s="35">
        <v>1</v>
      </c>
      <c r="G132" s="35">
        <v>6</v>
      </c>
      <c r="H132" s="35">
        <f aca="true" t="shared" si="6" ref="H132:H137">$G132*$C132</f>
        <v>18</v>
      </c>
      <c r="I132" s="53">
        <f aca="true" t="shared" si="7" ref="I132:I137">$H132/12</f>
        <v>1.5</v>
      </c>
    </row>
    <row r="133" spans="1:9" ht="18">
      <c r="A133" s="64">
        <v>164704</v>
      </c>
      <c r="B133" s="65" t="s">
        <v>211</v>
      </c>
      <c r="C133" s="35">
        <v>3</v>
      </c>
      <c r="D133" s="35" t="s">
        <v>9</v>
      </c>
      <c r="E133" s="35" t="s">
        <v>140</v>
      </c>
      <c r="F133" s="35">
        <v>1</v>
      </c>
      <c r="G133" s="35">
        <v>12</v>
      </c>
      <c r="H133" s="35">
        <f t="shared" si="6"/>
        <v>36</v>
      </c>
      <c r="I133" s="53">
        <f t="shared" si="7"/>
        <v>3</v>
      </c>
    </row>
    <row r="134" spans="1:9" ht="18">
      <c r="A134" s="64">
        <v>164715</v>
      </c>
      <c r="B134" s="65" t="s">
        <v>212</v>
      </c>
      <c r="C134" s="35">
        <v>3</v>
      </c>
      <c r="D134" s="35" t="s">
        <v>9</v>
      </c>
      <c r="E134" s="35" t="s">
        <v>140</v>
      </c>
      <c r="F134" s="35">
        <v>1</v>
      </c>
      <c r="G134" s="35">
        <v>4</v>
      </c>
      <c r="H134" s="35">
        <f t="shared" si="6"/>
        <v>12</v>
      </c>
      <c r="I134" s="53">
        <f t="shared" si="7"/>
        <v>1</v>
      </c>
    </row>
    <row r="135" spans="1:9" ht="18">
      <c r="A135" s="64">
        <v>164796</v>
      </c>
      <c r="B135" s="65" t="s">
        <v>129</v>
      </c>
      <c r="C135" s="35">
        <v>1</v>
      </c>
      <c r="D135" s="35" t="s">
        <v>9</v>
      </c>
      <c r="E135" s="35" t="s">
        <v>140</v>
      </c>
      <c r="F135" s="35">
        <v>1</v>
      </c>
      <c r="G135" s="35">
        <v>4</v>
      </c>
      <c r="H135" s="35">
        <f t="shared" si="6"/>
        <v>4</v>
      </c>
      <c r="I135" s="53">
        <f t="shared" si="7"/>
        <v>0.3333333333333333</v>
      </c>
    </row>
    <row r="136" spans="1:9" ht="18">
      <c r="A136" s="64">
        <v>164797</v>
      </c>
      <c r="B136" s="65" t="s">
        <v>113</v>
      </c>
      <c r="C136" s="35">
        <v>1</v>
      </c>
      <c r="D136" s="35" t="s">
        <v>9</v>
      </c>
      <c r="E136" s="35" t="s">
        <v>140</v>
      </c>
      <c r="F136" s="35">
        <v>2</v>
      </c>
      <c r="G136" s="35">
        <v>2</v>
      </c>
      <c r="H136" s="35">
        <f t="shared" si="6"/>
        <v>2</v>
      </c>
      <c r="I136" s="53">
        <f t="shared" si="7"/>
        <v>0.16666666666666666</v>
      </c>
    </row>
    <row r="137" spans="1:9" ht="18">
      <c r="A137" s="64">
        <v>164799</v>
      </c>
      <c r="B137" s="65" t="s">
        <v>143</v>
      </c>
      <c r="C137" s="35">
        <v>6</v>
      </c>
      <c r="D137" s="35" t="s">
        <v>9</v>
      </c>
      <c r="E137" s="35" t="s">
        <v>140</v>
      </c>
      <c r="F137" s="35">
        <v>2</v>
      </c>
      <c r="G137" s="35">
        <v>2</v>
      </c>
      <c r="H137" s="35">
        <f t="shared" si="6"/>
        <v>12</v>
      </c>
      <c r="I137" s="53">
        <f t="shared" si="7"/>
        <v>1</v>
      </c>
    </row>
    <row r="138" spans="1:9" ht="18">
      <c r="A138" s="1"/>
      <c r="B138" s="1"/>
      <c r="C138" s="1"/>
      <c r="D138" s="1"/>
      <c r="E138" s="1"/>
      <c r="F138" s="1"/>
      <c r="G138" s="1"/>
      <c r="H138" s="3">
        <f>SUM(H132:H137)</f>
        <v>84</v>
      </c>
      <c r="I138" s="78">
        <f>SUM(I132:I137)</f>
        <v>7</v>
      </c>
    </row>
    <row r="139" spans="1:9" ht="18">
      <c r="A139" s="74"/>
      <c r="B139" s="42"/>
      <c r="C139" s="41"/>
      <c r="D139" s="41"/>
      <c r="E139" s="41"/>
      <c r="F139" s="41"/>
      <c r="G139" s="41"/>
      <c r="H139" s="41"/>
      <c r="I139" s="99"/>
    </row>
    <row r="140" spans="1:9" ht="18">
      <c r="A140" s="74"/>
      <c r="B140" s="42"/>
      <c r="C140" s="41"/>
      <c r="D140" s="41"/>
      <c r="E140" s="41"/>
      <c r="F140" s="41"/>
      <c r="G140" s="41"/>
      <c r="H140" s="41"/>
      <c r="I140" s="99"/>
    </row>
    <row r="141" spans="1:9" ht="18">
      <c r="A141" s="74"/>
      <c r="B141" s="42"/>
      <c r="C141" s="41"/>
      <c r="D141" s="41"/>
      <c r="E141" s="41"/>
      <c r="F141" s="41"/>
      <c r="G141" s="41"/>
      <c r="H141" s="41"/>
      <c r="I141" s="99"/>
    </row>
    <row r="142" spans="1:9" ht="18">
      <c r="A142" s="218" t="s">
        <v>29</v>
      </c>
      <c r="B142" s="218"/>
      <c r="C142" s="218"/>
      <c r="D142" s="218"/>
      <c r="E142" s="218"/>
      <c r="F142" s="218"/>
      <c r="G142" s="218"/>
      <c r="H142" s="218"/>
      <c r="I142" s="218"/>
    </row>
    <row r="143" spans="1:9" ht="18">
      <c r="A143" s="218" t="s">
        <v>141</v>
      </c>
      <c r="B143" s="218"/>
      <c r="C143" s="218"/>
      <c r="D143" s="218"/>
      <c r="E143" s="218"/>
      <c r="F143" s="218"/>
      <c r="G143" s="218"/>
      <c r="H143" s="218"/>
      <c r="I143" s="218"/>
    </row>
    <row r="144" spans="1:9" ht="18">
      <c r="A144" s="210" t="s">
        <v>249</v>
      </c>
      <c r="B144" s="210"/>
      <c r="C144" s="210"/>
      <c r="D144" s="210"/>
      <c r="E144" s="210"/>
      <c r="F144" s="210"/>
      <c r="G144" s="210"/>
      <c r="H144" s="210"/>
      <c r="I144" s="210"/>
    </row>
    <row r="145" spans="1:9" ht="18">
      <c r="A145" s="25" t="s">
        <v>12</v>
      </c>
      <c r="B145" s="5" t="s">
        <v>13</v>
      </c>
      <c r="C145" s="25" t="s">
        <v>14</v>
      </c>
      <c r="D145" s="25" t="s">
        <v>15</v>
      </c>
      <c r="E145" s="25" t="s">
        <v>16</v>
      </c>
      <c r="F145" s="25"/>
      <c r="G145" s="25" t="s">
        <v>17</v>
      </c>
      <c r="H145" s="25" t="s">
        <v>18</v>
      </c>
      <c r="I145" s="25" t="s">
        <v>19</v>
      </c>
    </row>
    <row r="146" spans="1:9" ht="36">
      <c r="A146" s="6" t="s">
        <v>0</v>
      </c>
      <c r="B146" s="7" t="s">
        <v>1</v>
      </c>
      <c r="C146" s="8" t="s">
        <v>2</v>
      </c>
      <c r="D146" s="8" t="s">
        <v>7</v>
      </c>
      <c r="E146" s="9" t="s">
        <v>3</v>
      </c>
      <c r="F146" s="9" t="s">
        <v>22</v>
      </c>
      <c r="G146" s="9" t="s">
        <v>4</v>
      </c>
      <c r="H146" s="9" t="s">
        <v>5</v>
      </c>
      <c r="I146" s="9" t="s">
        <v>6</v>
      </c>
    </row>
    <row r="147" spans="1:9" ht="18">
      <c r="A147" s="10"/>
      <c r="B147" s="11"/>
      <c r="C147" s="12"/>
      <c r="D147" s="12"/>
      <c r="E147" s="13"/>
      <c r="F147" s="13"/>
      <c r="G147" s="13"/>
      <c r="H147" s="13" t="s">
        <v>20</v>
      </c>
      <c r="I147" s="13" t="s">
        <v>31</v>
      </c>
    </row>
    <row r="148" spans="1:9" ht="18">
      <c r="A148" s="64" t="s">
        <v>133</v>
      </c>
      <c r="B148" s="36" t="s">
        <v>121</v>
      </c>
      <c r="C148" s="35">
        <v>3</v>
      </c>
      <c r="D148" s="35" t="s">
        <v>9</v>
      </c>
      <c r="E148" s="35" t="s">
        <v>150</v>
      </c>
      <c r="F148" s="35">
        <v>1</v>
      </c>
      <c r="G148" s="35">
        <v>5</v>
      </c>
      <c r="H148" s="35">
        <f>$G148*$C148</f>
        <v>15</v>
      </c>
      <c r="I148" s="53">
        <f>$H148/12</f>
        <v>1.25</v>
      </c>
    </row>
    <row r="149" spans="1:9" ht="18">
      <c r="A149" s="64" t="s">
        <v>135</v>
      </c>
      <c r="B149" s="36" t="s">
        <v>136</v>
      </c>
      <c r="C149" s="35">
        <v>2</v>
      </c>
      <c r="D149" s="35" t="s">
        <v>9</v>
      </c>
      <c r="E149" s="35" t="s">
        <v>150</v>
      </c>
      <c r="F149" s="35">
        <v>1</v>
      </c>
      <c r="G149" s="35">
        <v>7</v>
      </c>
      <c r="H149" s="35">
        <f>$G149*$C149</f>
        <v>14</v>
      </c>
      <c r="I149" s="53">
        <f>$H149/12</f>
        <v>1.1666666666666667</v>
      </c>
    </row>
    <row r="150" spans="1:9" ht="18">
      <c r="A150" s="61">
        <v>162701</v>
      </c>
      <c r="B150" s="75" t="s">
        <v>148</v>
      </c>
      <c r="C150" s="44">
        <v>3</v>
      </c>
      <c r="D150" s="55" t="s">
        <v>9</v>
      </c>
      <c r="E150" s="44" t="s">
        <v>150</v>
      </c>
      <c r="F150" s="55">
        <v>1</v>
      </c>
      <c r="G150" s="44">
        <v>7</v>
      </c>
      <c r="H150" s="55">
        <f>$G150*$C150</f>
        <v>21</v>
      </c>
      <c r="I150" s="54">
        <f>$H150/12</f>
        <v>1.75</v>
      </c>
    </row>
    <row r="151" spans="1:9" ht="18">
      <c r="A151" s="63"/>
      <c r="B151" s="76" t="s">
        <v>147</v>
      </c>
      <c r="C151" s="45"/>
      <c r="D151" s="56"/>
      <c r="E151" s="45"/>
      <c r="F151" s="56"/>
      <c r="G151" s="45"/>
      <c r="H151" s="56"/>
      <c r="I151" s="57"/>
    </row>
    <row r="152" spans="1:9" ht="18">
      <c r="A152" s="64">
        <v>162703</v>
      </c>
      <c r="B152" s="76" t="s">
        <v>149</v>
      </c>
      <c r="C152" s="35">
        <v>3</v>
      </c>
      <c r="D152" s="56" t="s">
        <v>9</v>
      </c>
      <c r="E152" s="35" t="s">
        <v>150</v>
      </c>
      <c r="F152" s="35">
        <v>1</v>
      </c>
      <c r="G152" s="35">
        <v>2</v>
      </c>
      <c r="H152" s="35">
        <f>$G152*$C152</f>
        <v>6</v>
      </c>
      <c r="I152" s="53">
        <f>$H152/12</f>
        <v>0.5</v>
      </c>
    </row>
    <row r="153" spans="1:9" ht="18">
      <c r="A153" s="64">
        <v>162795</v>
      </c>
      <c r="B153" s="65" t="s">
        <v>113</v>
      </c>
      <c r="C153" s="35">
        <v>1</v>
      </c>
      <c r="D153" s="35" t="s">
        <v>9</v>
      </c>
      <c r="E153" s="35" t="s">
        <v>150</v>
      </c>
      <c r="F153" s="35">
        <v>2</v>
      </c>
      <c r="G153" s="35">
        <v>1</v>
      </c>
      <c r="H153" s="35">
        <f>$G153*$C153</f>
        <v>1</v>
      </c>
      <c r="I153" s="53">
        <f>$H153/12</f>
        <v>0.08333333333333333</v>
      </c>
    </row>
    <row r="154" spans="1:9" ht="18">
      <c r="A154" s="64">
        <v>162799</v>
      </c>
      <c r="B154" s="65" t="s">
        <v>143</v>
      </c>
      <c r="C154" s="35">
        <v>6</v>
      </c>
      <c r="D154" s="35" t="s">
        <v>9</v>
      </c>
      <c r="E154" s="35" t="s">
        <v>150</v>
      </c>
      <c r="F154" s="35">
        <v>2</v>
      </c>
      <c r="G154" s="35">
        <v>1</v>
      </c>
      <c r="H154" s="35">
        <f>$G154*$C154</f>
        <v>6</v>
      </c>
      <c r="I154" s="53">
        <f>$H154/12</f>
        <v>0.5</v>
      </c>
    </row>
    <row r="155" spans="1:9" ht="18">
      <c r="A155" s="87"/>
      <c r="B155" s="87"/>
      <c r="C155" s="87"/>
      <c r="D155" s="87"/>
      <c r="E155" s="87"/>
      <c r="F155" s="87"/>
      <c r="G155" s="87"/>
      <c r="H155" s="3">
        <f>SUM(H148:H154)</f>
        <v>63</v>
      </c>
      <c r="I155" s="78">
        <f>SUM(I148:I154)</f>
        <v>5.25</v>
      </c>
    </row>
    <row r="156" spans="1:9" ht="18">
      <c r="A156" s="87"/>
      <c r="B156" s="87"/>
      <c r="C156" s="87"/>
      <c r="D156" s="87"/>
      <c r="E156" s="87"/>
      <c r="F156" s="87"/>
      <c r="G156" s="87"/>
      <c r="H156" s="3"/>
      <c r="I156" s="78"/>
    </row>
    <row r="157" spans="1:9" ht="18">
      <c r="A157" s="87"/>
      <c r="B157" s="87"/>
      <c r="C157" s="87"/>
      <c r="D157" s="87"/>
      <c r="E157" s="87"/>
      <c r="F157" s="87"/>
      <c r="G157" s="87"/>
      <c r="H157" s="3"/>
      <c r="I157" s="78"/>
    </row>
    <row r="158" spans="1:9" ht="18">
      <c r="A158" s="87"/>
      <c r="B158" s="87"/>
      <c r="C158" s="87"/>
      <c r="D158" s="87"/>
      <c r="E158" s="87"/>
      <c r="F158" s="87"/>
      <c r="G158" s="87"/>
      <c r="H158" s="3"/>
      <c r="I158" s="78"/>
    </row>
    <row r="159" spans="1:9" ht="18">
      <c r="A159" s="87"/>
      <c r="B159" s="87"/>
      <c r="C159" s="87"/>
      <c r="D159" s="87"/>
      <c r="E159" s="87"/>
      <c r="F159" s="87"/>
      <c r="G159" s="87"/>
      <c r="H159" s="3"/>
      <c r="I159" s="78"/>
    </row>
    <row r="160" spans="1:9" ht="18">
      <c r="A160" s="87"/>
      <c r="B160" s="87"/>
      <c r="C160" s="87"/>
      <c r="D160" s="87"/>
      <c r="E160" s="87"/>
      <c r="F160" s="87"/>
      <c r="G160" s="87"/>
      <c r="H160" s="3"/>
      <c r="I160" s="78"/>
    </row>
    <row r="161" spans="1:9" ht="18">
      <c r="A161" s="87"/>
      <c r="B161" s="87"/>
      <c r="C161" s="87"/>
      <c r="D161" s="87"/>
      <c r="E161" s="87"/>
      <c r="F161" s="87"/>
      <c r="G161" s="87"/>
      <c r="H161" s="3"/>
      <c r="I161" s="78"/>
    </row>
    <row r="162" spans="1:9" ht="18">
      <c r="A162" s="87"/>
      <c r="B162" s="87"/>
      <c r="C162" s="87"/>
      <c r="D162" s="87"/>
      <c r="E162" s="87"/>
      <c r="F162" s="87"/>
      <c r="G162" s="87"/>
      <c r="H162" s="3"/>
      <c r="I162" s="78"/>
    </row>
    <row r="163" spans="1:9" ht="18">
      <c r="A163" s="218" t="s">
        <v>29</v>
      </c>
      <c r="B163" s="218"/>
      <c r="C163" s="218"/>
      <c r="D163" s="218"/>
      <c r="E163" s="218"/>
      <c r="F163" s="218"/>
      <c r="G163" s="218"/>
      <c r="H163" s="218"/>
      <c r="I163" s="218"/>
    </row>
    <row r="164" spans="1:9" ht="18">
      <c r="A164" s="218" t="s">
        <v>141</v>
      </c>
      <c r="B164" s="218"/>
      <c r="C164" s="218"/>
      <c r="D164" s="218"/>
      <c r="E164" s="218"/>
      <c r="F164" s="218"/>
      <c r="G164" s="218"/>
      <c r="H164" s="218"/>
      <c r="I164" s="218"/>
    </row>
    <row r="165" spans="1:9" ht="18">
      <c r="A165" s="210" t="s">
        <v>253</v>
      </c>
      <c r="B165" s="210"/>
      <c r="C165" s="210"/>
      <c r="D165" s="210"/>
      <c r="E165" s="210"/>
      <c r="F165" s="210"/>
      <c r="G165" s="210"/>
      <c r="H165" s="210"/>
      <c r="I165" s="210"/>
    </row>
    <row r="166" spans="1:9" ht="18">
      <c r="A166" s="25" t="s">
        <v>12</v>
      </c>
      <c r="B166" s="5" t="s">
        <v>13</v>
      </c>
      <c r="C166" s="25" t="s">
        <v>14</v>
      </c>
      <c r="D166" s="25" t="s">
        <v>15</v>
      </c>
      <c r="E166" s="25" t="s">
        <v>16</v>
      </c>
      <c r="F166" s="25"/>
      <c r="G166" s="25" t="s">
        <v>17</v>
      </c>
      <c r="H166" s="25" t="s">
        <v>18</v>
      </c>
      <c r="I166" s="25" t="s">
        <v>19</v>
      </c>
    </row>
    <row r="167" spans="1:9" ht="36">
      <c r="A167" s="6" t="s">
        <v>0</v>
      </c>
      <c r="B167" s="7" t="s">
        <v>1</v>
      </c>
      <c r="C167" s="8" t="s">
        <v>2</v>
      </c>
      <c r="D167" s="8" t="s">
        <v>7</v>
      </c>
      <c r="E167" s="9" t="s">
        <v>3</v>
      </c>
      <c r="F167" s="9" t="s">
        <v>22</v>
      </c>
      <c r="G167" s="9" t="s">
        <v>4</v>
      </c>
      <c r="H167" s="9" t="s">
        <v>5</v>
      </c>
      <c r="I167" s="9" t="s">
        <v>6</v>
      </c>
    </row>
    <row r="168" spans="1:9" ht="18">
      <c r="A168" s="10"/>
      <c r="B168" s="11"/>
      <c r="C168" s="12"/>
      <c r="D168" s="12"/>
      <c r="E168" s="13"/>
      <c r="F168" s="13"/>
      <c r="G168" s="13"/>
      <c r="H168" s="13" t="s">
        <v>20</v>
      </c>
      <c r="I168" s="13" t="s">
        <v>31</v>
      </c>
    </row>
    <row r="169" spans="1:9" ht="18">
      <c r="A169" s="64">
        <v>162704</v>
      </c>
      <c r="B169" s="65" t="s">
        <v>213</v>
      </c>
      <c r="C169" s="35">
        <v>3</v>
      </c>
      <c r="D169" s="35" t="s">
        <v>9</v>
      </c>
      <c r="E169" s="35" t="s">
        <v>150</v>
      </c>
      <c r="F169" s="35">
        <v>1</v>
      </c>
      <c r="G169" s="35">
        <v>4</v>
      </c>
      <c r="H169" s="35">
        <f>$G169*$C169</f>
        <v>12</v>
      </c>
      <c r="I169" s="53">
        <f>$H169/12</f>
        <v>1</v>
      </c>
    </row>
    <row r="170" spans="1:9" ht="18">
      <c r="A170" s="64">
        <v>162712</v>
      </c>
      <c r="B170" s="65" t="s">
        <v>276</v>
      </c>
      <c r="C170" s="35">
        <v>3</v>
      </c>
      <c r="D170" s="35" t="s">
        <v>9</v>
      </c>
      <c r="E170" s="35" t="s">
        <v>150</v>
      </c>
      <c r="F170" s="35" t="s">
        <v>187</v>
      </c>
      <c r="G170" s="35">
        <v>8</v>
      </c>
      <c r="H170" s="35">
        <f>$G170*$C170</f>
        <v>24</v>
      </c>
      <c r="I170" s="53">
        <f>$H170/12</f>
        <v>2</v>
      </c>
    </row>
    <row r="171" spans="1:9" ht="18">
      <c r="A171" s="63">
        <v>162794</v>
      </c>
      <c r="B171" s="65" t="s">
        <v>129</v>
      </c>
      <c r="C171" s="35">
        <v>1</v>
      </c>
      <c r="D171" s="35" t="s">
        <v>9</v>
      </c>
      <c r="E171" s="35" t="s">
        <v>150</v>
      </c>
      <c r="F171" s="35">
        <v>1</v>
      </c>
      <c r="G171" s="35">
        <v>3</v>
      </c>
      <c r="H171" s="35">
        <f>$G171*$C171</f>
        <v>3</v>
      </c>
      <c r="I171" s="53">
        <f>$H171/12</f>
        <v>0.25</v>
      </c>
    </row>
    <row r="172" spans="1:9" ht="18">
      <c r="A172" s="35">
        <v>162799</v>
      </c>
      <c r="B172" s="65" t="s">
        <v>143</v>
      </c>
      <c r="C172" s="35">
        <v>6</v>
      </c>
      <c r="D172" s="35" t="s">
        <v>9</v>
      </c>
      <c r="E172" s="35" t="s">
        <v>150</v>
      </c>
      <c r="F172" s="35">
        <v>2</v>
      </c>
      <c r="G172" s="35">
        <v>1</v>
      </c>
      <c r="H172" s="35">
        <f>$G172*$C172</f>
        <v>6</v>
      </c>
      <c r="I172" s="53">
        <f>$H172/12</f>
        <v>0.5</v>
      </c>
    </row>
    <row r="173" spans="1:9" ht="18">
      <c r="A173" s="58">
        <v>163701</v>
      </c>
      <c r="B173" s="194" t="s">
        <v>277</v>
      </c>
      <c r="C173" s="195">
        <v>3</v>
      </c>
      <c r="D173" s="35" t="s">
        <v>9</v>
      </c>
      <c r="E173" s="35" t="s">
        <v>150</v>
      </c>
      <c r="F173" s="35">
        <v>2</v>
      </c>
      <c r="G173" s="35">
        <v>1</v>
      </c>
      <c r="H173" s="35">
        <f>$G173*$C173</f>
        <v>3</v>
      </c>
      <c r="I173" s="53">
        <f>$H173/12</f>
        <v>0.25</v>
      </c>
    </row>
    <row r="174" spans="1:9" ht="18">
      <c r="A174" s="41"/>
      <c r="B174" s="42"/>
      <c r="C174" s="41"/>
      <c r="D174" s="41"/>
      <c r="E174" s="41"/>
      <c r="F174" s="41"/>
      <c r="G174" s="41"/>
      <c r="H174" s="41"/>
      <c r="I174" s="99"/>
    </row>
    <row r="175" spans="1:9" ht="18">
      <c r="A175" s="1"/>
      <c r="B175" s="1"/>
      <c r="C175" s="1"/>
      <c r="D175" s="1"/>
      <c r="E175" s="1"/>
      <c r="F175" s="1"/>
      <c r="G175" s="1"/>
      <c r="H175" s="3">
        <f>SUM(H169:H172)</f>
        <v>45</v>
      </c>
      <c r="I175" s="78">
        <f>SUM(I169:I172)</f>
        <v>3.75</v>
      </c>
    </row>
    <row r="176" spans="1:9" ht="18">
      <c r="A176" s="87"/>
      <c r="B176" s="87"/>
      <c r="C176" s="87"/>
      <c r="D176" s="87"/>
      <c r="E176" s="87"/>
      <c r="F176" s="87"/>
      <c r="G176" s="87"/>
      <c r="H176" s="3"/>
      <c r="I176" s="78"/>
    </row>
    <row r="177" spans="1:9" ht="18">
      <c r="A177" s="87"/>
      <c r="B177" s="87"/>
      <c r="C177" s="87"/>
      <c r="D177" s="87"/>
      <c r="E177" s="87"/>
      <c r="F177" s="87"/>
      <c r="G177" s="87"/>
      <c r="H177" s="3"/>
      <c r="I177" s="78"/>
    </row>
    <row r="178" spans="1:9" ht="18">
      <c r="A178" s="87"/>
      <c r="B178" s="87"/>
      <c r="C178" s="87"/>
      <c r="D178" s="87"/>
      <c r="E178" s="87"/>
      <c r="F178" s="87"/>
      <c r="G178" s="87"/>
      <c r="H178" s="100"/>
      <c r="I178" s="101"/>
    </row>
    <row r="179" spans="1:6" ht="18">
      <c r="A179" s="219" t="s">
        <v>33</v>
      </c>
      <c r="B179" s="219"/>
      <c r="C179" s="219"/>
      <c r="D179" s="219"/>
      <c r="E179" s="219"/>
      <c r="F179" s="219"/>
    </row>
    <row r="180" spans="1:6" ht="18">
      <c r="A180" s="219" t="s">
        <v>278</v>
      </c>
      <c r="B180" s="219"/>
      <c r="C180" s="219"/>
      <c r="D180" s="219"/>
      <c r="E180" s="219"/>
      <c r="F180" s="219"/>
    </row>
    <row r="181" spans="1:6" ht="18">
      <c r="A181" s="221" t="s">
        <v>255</v>
      </c>
      <c r="B181" s="221"/>
      <c r="C181" s="221"/>
      <c r="D181" s="221"/>
      <c r="E181" s="221"/>
      <c r="F181" s="221"/>
    </row>
    <row r="182" spans="1:6" ht="18">
      <c r="A182" s="25" t="s">
        <v>12</v>
      </c>
      <c r="B182" s="5" t="s">
        <v>13</v>
      </c>
      <c r="C182" s="25" t="s">
        <v>14</v>
      </c>
      <c r="D182" s="25" t="s">
        <v>15</v>
      </c>
      <c r="E182" s="25" t="s">
        <v>16</v>
      </c>
      <c r="F182" s="25" t="s">
        <v>17</v>
      </c>
    </row>
    <row r="183" spans="1:6" ht="36">
      <c r="A183" s="6" t="s">
        <v>0</v>
      </c>
      <c r="B183" s="7" t="s">
        <v>1</v>
      </c>
      <c r="C183" s="8" t="s">
        <v>2</v>
      </c>
      <c r="D183" s="9" t="s">
        <v>4</v>
      </c>
      <c r="E183" s="9" t="s">
        <v>5</v>
      </c>
      <c r="F183" s="9" t="s">
        <v>6</v>
      </c>
    </row>
    <row r="184" spans="1:6" ht="18">
      <c r="A184" s="10"/>
      <c r="B184" s="11"/>
      <c r="C184" s="12"/>
      <c r="D184" s="13"/>
      <c r="E184" s="13" t="s">
        <v>35</v>
      </c>
      <c r="F184" s="13" t="s">
        <v>36</v>
      </c>
    </row>
    <row r="185" spans="1:6" ht="18">
      <c r="A185" s="64">
        <v>159899</v>
      </c>
      <c r="B185" s="84" t="s">
        <v>143</v>
      </c>
      <c r="C185" s="30">
        <v>2</v>
      </c>
      <c r="D185" s="30">
        <v>4</v>
      </c>
      <c r="E185" s="30">
        <f>$D185*$C185</f>
        <v>8</v>
      </c>
      <c r="F185" s="32">
        <f>$E185/12</f>
        <v>0.6666666666666666</v>
      </c>
    </row>
    <row r="186" spans="1:6" ht="18">
      <c r="A186" s="64" t="s">
        <v>144</v>
      </c>
      <c r="B186" s="84" t="s">
        <v>143</v>
      </c>
      <c r="C186" s="30">
        <v>11</v>
      </c>
      <c r="D186" s="30">
        <v>6</v>
      </c>
      <c r="E186" s="30">
        <f>$D186*$C186</f>
        <v>66</v>
      </c>
      <c r="F186" s="32">
        <f>$E186/12</f>
        <v>5.5</v>
      </c>
    </row>
    <row r="187" spans="1:10" ht="18">
      <c r="A187" s="1"/>
      <c r="B187" s="1"/>
      <c r="C187" s="1"/>
      <c r="D187" s="1"/>
      <c r="E187" s="1">
        <f>SUM(E185:E186)</f>
        <v>74</v>
      </c>
      <c r="F187" s="43">
        <f>SUM(F185:F186)</f>
        <v>6.166666666666667</v>
      </c>
      <c r="J187" s="43"/>
    </row>
    <row r="188" spans="1:6" ht="18" customHeight="1">
      <c r="A188" s="219" t="s">
        <v>33</v>
      </c>
      <c r="B188" s="219"/>
      <c r="C188" s="219"/>
      <c r="D188" s="219"/>
      <c r="E188" s="219"/>
      <c r="F188" s="219"/>
    </row>
    <row r="189" spans="1:6" ht="18" customHeight="1">
      <c r="A189" s="219" t="s">
        <v>223</v>
      </c>
      <c r="B189" s="219"/>
      <c r="C189" s="219"/>
      <c r="D189" s="219"/>
      <c r="E189" s="219"/>
      <c r="F189" s="219"/>
    </row>
    <row r="190" spans="1:6" ht="18" customHeight="1">
      <c r="A190" s="220" t="s">
        <v>256</v>
      </c>
      <c r="B190" s="220"/>
      <c r="C190" s="220"/>
      <c r="D190" s="220"/>
      <c r="E190" s="220"/>
      <c r="F190" s="220"/>
    </row>
    <row r="191" spans="1:6" ht="18">
      <c r="A191" s="25" t="s">
        <v>12</v>
      </c>
      <c r="B191" s="5" t="s">
        <v>13</v>
      </c>
      <c r="C191" s="25" t="s">
        <v>14</v>
      </c>
      <c r="D191" s="25" t="s">
        <v>15</v>
      </c>
      <c r="E191" s="25" t="s">
        <v>16</v>
      </c>
      <c r="F191" s="25" t="s">
        <v>17</v>
      </c>
    </row>
    <row r="192" spans="1:6" ht="36">
      <c r="A192" s="6" t="s">
        <v>0</v>
      </c>
      <c r="B192" s="7" t="s">
        <v>1</v>
      </c>
      <c r="C192" s="8" t="s">
        <v>2</v>
      </c>
      <c r="D192" s="9" t="s">
        <v>4</v>
      </c>
      <c r="E192" s="9" t="s">
        <v>5</v>
      </c>
      <c r="F192" s="9" t="s">
        <v>6</v>
      </c>
    </row>
    <row r="193" spans="1:6" ht="18">
      <c r="A193" s="10"/>
      <c r="B193" s="11"/>
      <c r="C193" s="12"/>
      <c r="D193" s="13"/>
      <c r="E193" s="13" t="s">
        <v>35</v>
      </c>
      <c r="F193" s="13" t="s">
        <v>36</v>
      </c>
    </row>
    <row r="194" spans="1:6" ht="18">
      <c r="A194" s="64">
        <v>159899</v>
      </c>
      <c r="B194" s="65" t="s">
        <v>143</v>
      </c>
      <c r="C194" s="30">
        <v>2</v>
      </c>
      <c r="D194" s="30">
        <v>4</v>
      </c>
      <c r="E194" s="30">
        <f>C194*D194</f>
        <v>8</v>
      </c>
      <c r="F194" s="32">
        <f>E194/12</f>
        <v>0.6666666666666666</v>
      </c>
    </row>
    <row r="195" spans="1:6" ht="18">
      <c r="A195" s="64">
        <v>159899</v>
      </c>
      <c r="B195" s="65" t="s">
        <v>143</v>
      </c>
      <c r="C195" s="30">
        <v>11</v>
      </c>
      <c r="D195" s="30">
        <v>6</v>
      </c>
      <c r="E195" s="30">
        <f>C195*D195</f>
        <v>66</v>
      </c>
      <c r="F195" s="32">
        <f>E195/12</f>
        <v>5.5</v>
      </c>
    </row>
    <row r="196" spans="1:6" ht="18">
      <c r="A196" s="1"/>
      <c r="B196" s="1"/>
      <c r="C196" s="1"/>
      <c r="D196" s="1"/>
      <c r="E196" s="1">
        <f>SUM(E194:E195)</f>
        <v>74</v>
      </c>
      <c r="F196" s="43">
        <f>SUM(F194:F195)</f>
        <v>6.166666666666667</v>
      </c>
    </row>
    <row r="197" spans="1:6" ht="18" customHeight="1">
      <c r="A197" s="219" t="s">
        <v>33</v>
      </c>
      <c r="B197" s="219"/>
      <c r="C197" s="219"/>
      <c r="D197" s="219"/>
      <c r="E197" s="219"/>
      <c r="F197" s="219"/>
    </row>
    <row r="198" spans="1:6" ht="18" customHeight="1">
      <c r="A198" s="219" t="s">
        <v>37</v>
      </c>
      <c r="B198" s="219"/>
      <c r="C198" s="219"/>
      <c r="D198" s="219"/>
      <c r="E198" s="219"/>
      <c r="F198" s="219"/>
    </row>
    <row r="199" spans="1:6" ht="18" customHeight="1">
      <c r="A199" s="220" t="s">
        <v>255</v>
      </c>
      <c r="B199" s="220"/>
      <c r="C199" s="220"/>
      <c r="D199" s="220"/>
      <c r="E199" s="220"/>
      <c r="F199" s="220"/>
    </row>
    <row r="200" spans="1:6" ht="18">
      <c r="A200" s="25" t="s">
        <v>12</v>
      </c>
      <c r="B200" s="5" t="s">
        <v>13</v>
      </c>
      <c r="C200" s="25" t="s">
        <v>14</v>
      </c>
      <c r="D200" s="25" t="s">
        <v>15</v>
      </c>
      <c r="E200" s="25" t="s">
        <v>16</v>
      </c>
      <c r="F200" s="25" t="s">
        <v>17</v>
      </c>
    </row>
    <row r="201" spans="1:6" ht="36">
      <c r="A201" s="6" t="s">
        <v>0</v>
      </c>
      <c r="B201" s="7" t="s">
        <v>1</v>
      </c>
      <c r="C201" s="8" t="s">
        <v>2</v>
      </c>
      <c r="D201" s="9" t="s">
        <v>4</v>
      </c>
      <c r="E201" s="9" t="s">
        <v>5</v>
      </c>
      <c r="F201" s="9" t="s">
        <v>6</v>
      </c>
    </row>
    <row r="202" spans="1:6" ht="18">
      <c r="A202" s="10"/>
      <c r="B202" s="11"/>
      <c r="C202" s="12"/>
      <c r="D202" s="13"/>
      <c r="E202" s="13" t="s">
        <v>35</v>
      </c>
      <c r="F202" s="13" t="s">
        <v>36</v>
      </c>
    </row>
    <row r="203" spans="1:6" ht="18">
      <c r="A203" s="64" t="s">
        <v>142</v>
      </c>
      <c r="B203" s="84" t="s">
        <v>143</v>
      </c>
      <c r="C203" s="30">
        <v>11</v>
      </c>
      <c r="D203" s="30">
        <v>7</v>
      </c>
      <c r="E203" s="30">
        <f>$D203*$C203</f>
        <v>77</v>
      </c>
      <c r="F203" s="32">
        <f>$E203/12</f>
        <v>6.416666666666667</v>
      </c>
    </row>
    <row r="204" spans="1:6" ht="18">
      <c r="A204" s="1"/>
      <c r="B204" s="1"/>
      <c r="C204" s="1"/>
      <c r="D204" s="1"/>
      <c r="E204" s="1">
        <f>SUM(E203:E203)</f>
        <v>77</v>
      </c>
      <c r="F204" s="43">
        <f>SUM(F203:F203)</f>
        <v>6.416666666666667</v>
      </c>
    </row>
    <row r="205" spans="1:6" ht="18">
      <c r="A205" s="1"/>
      <c r="B205" s="1"/>
      <c r="C205" s="1"/>
      <c r="D205" s="1"/>
      <c r="E205" s="1"/>
      <c r="F205" s="43"/>
    </row>
    <row r="206" spans="1:6" ht="18">
      <c r="A206" s="1"/>
      <c r="B206" s="1"/>
      <c r="C206" s="1"/>
      <c r="D206" s="1"/>
      <c r="E206" s="1"/>
      <c r="F206" s="43"/>
    </row>
    <row r="207" spans="1:6" ht="18">
      <c r="A207" s="1"/>
      <c r="B207" s="1"/>
      <c r="C207" s="1"/>
      <c r="D207" s="1"/>
      <c r="E207" s="1"/>
      <c r="F207" s="43"/>
    </row>
    <row r="208" spans="1:6" ht="18">
      <c r="A208" s="1"/>
      <c r="B208" s="1"/>
      <c r="C208" s="1"/>
      <c r="D208" s="1"/>
      <c r="E208" s="1"/>
      <c r="F208" s="43"/>
    </row>
    <row r="209" spans="1:6" ht="18">
      <c r="A209" s="1"/>
      <c r="B209" s="1"/>
      <c r="C209" s="1"/>
      <c r="D209" s="1"/>
      <c r="E209" s="1"/>
      <c r="F209" s="43"/>
    </row>
    <row r="210" spans="1:6" ht="18">
      <c r="A210" s="1"/>
      <c r="B210" s="1"/>
      <c r="C210" s="1"/>
      <c r="D210" s="1"/>
      <c r="E210" s="1"/>
      <c r="F210" s="43"/>
    </row>
    <row r="211" spans="1:6" ht="18">
      <c r="A211" s="1"/>
      <c r="B211" s="1"/>
      <c r="C211" s="1"/>
      <c r="D211" s="1"/>
      <c r="E211" s="1"/>
      <c r="F211" s="43"/>
    </row>
    <row r="212" spans="1:6" ht="18">
      <c r="A212" s="219" t="s">
        <v>33</v>
      </c>
      <c r="B212" s="219"/>
      <c r="C212" s="219"/>
      <c r="D212" s="219"/>
      <c r="E212" s="219"/>
      <c r="F212" s="219"/>
    </row>
    <row r="213" spans="1:6" ht="18">
      <c r="A213" s="219" t="s">
        <v>224</v>
      </c>
      <c r="B213" s="219"/>
      <c r="C213" s="219"/>
      <c r="D213" s="219"/>
      <c r="E213" s="219"/>
      <c r="F213" s="219"/>
    </row>
    <row r="214" spans="1:6" ht="18">
      <c r="A214" s="220" t="s">
        <v>256</v>
      </c>
      <c r="B214" s="220"/>
      <c r="C214" s="220"/>
      <c r="D214" s="220"/>
      <c r="E214" s="220"/>
      <c r="F214" s="220"/>
    </row>
    <row r="215" spans="1:6" ht="18">
      <c r="A215" s="25" t="s">
        <v>12</v>
      </c>
      <c r="B215" s="5" t="s">
        <v>13</v>
      </c>
      <c r="C215" s="25" t="s">
        <v>14</v>
      </c>
      <c r="D215" s="25" t="s">
        <v>15</v>
      </c>
      <c r="E215" s="25" t="s">
        <v>16</v>
      </c>
      <c r="F215" s="25" t="s">
        <v>17</v>
      </c>
    </row>
    <row r="216" spans="1:6" ht="36">
      <c r="A216" s="6" t="s">
        <v>0</v>
      </c>
      <c r="B216" s="7" t="s">
        <v>1</v>
      </c>
      <c r="C216" s="8" t="s">
        <v>2</v>
      </c>
      <c r="D216" s="9" t="s">
        <v>4</v>
      </c>
      <c r="E216" s="9" t="s">
        <v>5</v>
      </c>
      <c r="F216" s="9" t="s">
        <v>6</v>
      </c>
    </row>
    <row r="217" spans="1:6" ht="18">
      <c r="A217" s="10"/>
      <c r="B217" s="11"/>
      <c r="C217" s="12"/>
      <c r="D217" s="13"/>
      <c r="E217" s="13" t="s">
        <v>35</v>
      </c>
      <c r="F217" s="13" t="s">
        <v>36</v>
      </c>
    </row>
    <row r="218" spans="1:6" ht="18">
      <c r="A218" s="64">
        <v>159898</v>
      </c>
      <c r="B218" s="65" t="s">
        <v>143</v>
      </c>
      <c r="C218" s="30">
        <v>11</v>
      </c>
      <c r="D218" s="30">
        <v>7</v>
      </c>
      <c r="E218" s="30">
        <f>C218*D218</f>
        <v>77</v>
      </c>
      <c r="F218" s="32">
        <f>E218/12</f>
        <v>6.416666666666667</v>
      </c>
    </row>
    <row r="219" spans="1:6" ht="18">
      <c r="A219" s="1"/>
      <c r="B219" s="1"/>
      <c r="C219" s="1"/>
      <c r="D219" s="1"/>
      <c r="E219" s="1">
        <f>SUM(E218:E218)</f>
        <v>77</v>
      </c>
      <c r="F219" s="43">
        <f>SUM(F218:F218)</f>
        <v>6.416666666666667</v>
      </c>
    </row>
    <row r="220" spans="1:6" ht="18">
      <c r="A220" s="1"/>
      <c r="B220" s="1"/>
      <c r="C220" s="1"/>
      <c r="D220" s="1"/>
      <c r="E220" s="1"/>
      <c r="F220" s="1"/>
    </row>
  </sheetData>
  <mergeCells count="40">
    <mergeCell ref="A142:I142"/>
    <mergeCell ref="A143:I143"/>
    <mergeCell ref="A164:I164"/>
    <mergeCell ref="A165:I165"/>
    <mergeCell ref="A144:I144"/>
    <mergeCell ref="A163:I163"/>
    <mergeCell ref="A213:F213"/>
    <mergeCell ref="A214:F214"/>
    <mergeCell ref="A198:F198"/>
    <mergeCell ref="A199:F199"/>
    <mergeCell ref="A197:F197"/>
    <mergeCell ref="A212:F212"/>
    <mergeCell ref="A179:F179"/>
    <mergeCell ref="A188:F188"/>
    <mergeCell ref="A189:F189"/>
    <mergeCell ref="A190:F190"/>
    <mergeCell ref="A180:F180"/>
    <mergeCell ref="A181:F181"/>
    <mergeCell ref="A93:I93"/>
    <mergeCell ref="A127:I127"/>
    <mergeCell ref="A128:I128"/>
    <mergeCell ref="A109:I109"/>
    <mergeCell ref="A110:I110"/>
    <mergeCell ref="A108:I108"/>
    <mergeCell ref="A126:I126"/>
    <mergeCell ref="A92:I92"/>
    <mergeCell ref="A73:I73"/>
    <mergeCell ref="A74:I74"/>
    <mergeCell ref="A72:I72"/>
    <mergeCell ref="A91:I91"/>
    <mergeCell ref="A38:I38"/>
    <mergeCell ref="A39:I39"/>
    <mergeCell ref="A55:I55"/>
    <mergeCell ref="A56:I56"/>
    <mergeCell ref="A54:I54"/>
    <mergeCell ref="A37:I37"/>
    <mergeCell ref="B18:I18"/>
    <mergeCell ref="A1:I1"/>
    <mergeCell ref="A9:C9"/>
    <mergeCell ref="A13:B13"/>
  </mergeCells>
  <hyperlinks>
    <hyperlink ref="A44" r:id="rId1" display="http://www.reg.nu.ac.th/registrar/class_info_2.asp?backto=home&amp;option=0&amp;courseid=4727&amp;acadyear=2550&amp;semester=1&amp;avs1006413922=19"/>
    <hyperlink ref="A45" r:id="rId2" display="http://www.reg.nu.ac.th/registrar/class_info_2.asp?backto=home&amp;option=0&amp;courseid=4729&amp;acadyear=2550&amp;semester=1&amp;avs1006413922=21"/>
    <hyperlink ref="A46" r:id="rId3" display="http://www.reg.nu.ac.th/registrar/class_info_2.asp?backto=home&amp;option=0&amp;courseid=8945&amp;acadyear=2550&amp;semester=1&amp;avs1006413922=24"/>
    <hyperlink ref="A79" r:id="rId4" display="http://www.reg.nu.ac.th/registrar/class_info_2.asp?backto=home&amp;option=0&amp;courseid=10042&amp;acadyear=2550&amp;semester=1&amp;avs1006413922=28"/>
    <hyperlink ref="A80" r:id="rId5" display="http://www.reg.nu.ac.th/registrar/class_info_2.asp?backto=home&amp;option=0&amp;courseid=10043&amp;acadyear=2550&amp;semester=1&amp;avs1006413922=29"/>
    <hyperlink ref="A81" r:id="rId6" display="http://www.reg.nu.ac.th/registrar/class_info_2.asp?backto=home&amp;option=0&amp;courseid=10045&amp;acadyear=2550&amp;semester=1&amp;avs1006413922=30"/>
    <hyperlink ref="A83" r:id="rId7" display="http://www.reg.nu.ac.th/registrar/class_info_2.asp?backto=home&amp;option=0&amp;courseid=10055&amp;acadyear=2550&amp;semester=1&amp;avs1006413922=32"/>
    <hyperlink ref="A84" r:id="rId8" display="http://www.reg.nu.ac.th/registrar/class_info_2.asp?backto=home&amp;option=0&amp;courseid=10091&amp;acadyear=2550&amp;semester=1&amp;avs1006413922=39"/>
    <hyperlink ref="A114" r:id="rId9" display="http://www.reg.nu.ac.th/registrar/class_info_2.asp?backto=home&amp;option=0&amp;courseid=10196&amp;acadyear=2550&amp;semester=1&amp;avs1006420014=19"/>
    <hyperlink ref="A78" r:id="rId10" display="http://www.reg.nu.ac.th/registrar/class_info_2.asp?backto=home&amp;option=0&amp;courseid=10037&amp;acadyear=2550&amp;semester=1&amp;avs1006420014=20"/>
    <hyperlink ref="A115" r:id="rId11" display="http://www.reg.nu.ac.th/registrar/class_info_2.asp?backto=home&amp;option=0&amp;courseid=10095&amp;acadyear=2550&amp;semester=1&amp;avs1006420014=21"/>
    <hyperlink ref="A116" r:id="rId12" display="http://www.reg.nu.ac.th/registrar/class_info_2.asp?backto=home&amp;option=0&amp;courseid=10200&amp;acadyear=2550&amp;semester=1&amp;avs1006420014=37"/>
    <hyperlink ref="A117" r:id="rId13" display="http://www.reg.nu.ac.th/registrar/class_info_2.asp?backto=home&amp;option=0&amp;courseid=10199&amp;acadyear=2550&amp;semester=1&amp;avs1006420014=38"/>
    <hyperlink ref="A148" r:id="rId14" display="http://www.reg.nu.ac.th/registrar/class_info_2.asp?backto=home&amp;option=0&amp;courseid=10196&amp;acadyear=2550&amp;semester=1&amp;avs1006420014=19"/>
    <hyperlink ref="A149" r:id="rId15" display="http://www.reg.nu.ac.th/registrar/class_info_2.asp?backto=home&amp;option=0&amp;courseid=10095&amp;acadyear=2550&amp;semester=1&amp;avs1006420014=21"/>
    <hyperlink ref="A185" r:id="rId16" display="http://www.reg.nu.ac.th/registrar/class_info_2.asp?backto=home&amp;option=0&amp;courseid=8952&amp;acadyear=2550&amp;semester=1&amp;avs1006428626=15"/>
    <hyperlink ref="A186" r:id="rId17" display="http://www.reg.nu.ac.th/registrar/class_info_2.asp?backto=home&amp;option=0&amp;courseid=8954&amp;acadyear=2550&amp;semester=1&amp;avs1006428626=16"/>
    <hyperlink ref="A203" r:id="rId18" display="http://www.reg.nu.ac.th/registrar/class_info_2.asp?backto=home&amp;option=0&amp;courseid=8950&amp;acadyear=2550&amp;semester=1&amp;avs1006428626=14"/>
  </hyperlinks>
  <printOptions/>
  <pageMargins left="0.5" right="0.25" top="1" bottom="1" header="0.5" footer="0.5"/>
  <pageSetup horizontalDpi="600" verticalDpi="600" orientation="portrait" r:id="rId1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5" sqref="L5"/>
    </sheetView>
  </sheetViews>
  <sheetFormatPr defaultColWidth="9.140625" defaultRowHeight="12.75"/>
  <cols>
    <col min="1" max="1" width="8.28125" style="2" customWidth="1"/>
    <col min="2" max="2" width="29.421875" style="22" customWidth="1"/>
    <col min="3" max="3" width="8.421875" style="2" customWidth="1"/>
    <col min="4" max="5" width="8.8515625" style="2" customWidth="1"/>
    <col min="6" max="6" width="6.140625" style="2" customWidth="1"/>
    <col min="7" max="7" width="7.28125" style="2" customWidth="1"/>
    <col min="8" max="8" width="8.00390625" style="2" customWidth="1"/>
    <col min="9" max="9" width="7.00390625" style="2" customWidth="1"/>
    <col min="10" max="16384" width="9.140625" style="1" customWidth="1"/>
  </cols>
  <sheetData>
    <row r="1" spans="1:9" ht="18" customHeight="1">
      <c r="A1" s="217" t="s">
        <v>273</v>
      </c>
      <c r="B1" s="217"/>
      <c r="C1" s="217"/>
      <c r="D1" s="217"/>
      <c r="E1" s="217"/>
      <c r="F1" s="217"/>
      <c r="G1" s="217"/>
      <c r="H1" s="217"/>
      <c r="I1" s="217"/>
    </row>
    <row r="2" spans="1:6" ht="17.25" customHeight="1">
      <c r="A2" s="132"/>
      <c r="B2" s="132"/>
      <c r="C2" s="132"/>
      <c r="D2" s="132"/>
      <c r="E2" s="132"/>
      <c r="F2" s="132"/>
    </row>
    <row r="3" spans="2:9" ht="17.25" customHeight="1">
      <c r="B3" s="133" t="s">
        <v>232</v>
      </c>
      <c r="C3" s="133"/>
      <c r="D3" s="141">
        <f>D4+D5</f>
        <v>27.666666666666668</v>
      </c>
      <c r="E3" s="135"/>
      <c r="F3" s="135"/>
      <c r="G3" s="136"/>
      <c r="H3" s="136"/>
      <c r="I3" s="136"/>
    </row>
    <row r="4" spans="2:9" ht="17.25" customHeight="1">
      <c r="B4" s="133" t="s">
        <v>233</v>
      </c>
      <c r="C4" s="133"/>
      <c r="D4" s="141">
        <f>I16</f>
        <v>17.666666666666668</v>
      </c>
      <c r="E4" s="135"/>
      <c r="F4" s="135"/>
      <c r="G4" s="136"/>
      <c r="H4" s="136"/>
      <c r="I4" s="136"/>
    </row>
    <row r="5" spans="2:9" ht="17.25" customHeight="1">
      <c r="B5" s="133" t="s">
        <v>234</v>
      </c>
      <c r="C5" s="133"/>
      <c r="D5" s="141">
        <f>I27</f>
        <v>10</v>
      </c>
      <c r="E5" s="135"/>
      <c r="F5" s="135"/>
      <c r="G5" s="136"/>
      <c r="H5" s="136"/>
      <c r="I5" s="136"/>
    </row>
    <row r="6" spans="1:2" ht="21">
      <c r="A6" s="136" t="s">
        <v>164</v>
      </c>
      <c r="B6" s="22" t="s">
        <v>165</v>
      </c>
    </row>
    <row r="7" spans="2:9" ht="21">
      <c r="B7" s="206"/>
      <c r="C7" s="206"/>
      <c r="D7" s="206"/>
      <c r="E7" s="206"/>
      <c r="F7" s="206"/>
      <c r="G7" s="206"/>
      <c r="H7" s="206"/>
      <c r="I7" s="206"/>
    </row>
    <row r="8" spans="2:9" ht="21">
      <c r="B8" s="138"/>
      <c r="C8" s="138"/>
      <c r="D8" s="138"/>
      <c r="E8" s="138"/>
      <c r="F8" s="138"/>
      <c r="G8" s="138"/>
      <c r="H8" s="138"/>
      <c r="I8" s="138"/>
    </row>
    <row r="9" spans="1:9" ht="18">
      <c r="A9" s="214" t="s">
        <v>10</v>
      </c>
      <c r="B9" s="214"/>
      <c r="C9" s="214"/>
      <c r="D9" s="214"/>
      <c r="E9" s="214"/>
      <c r="F9" s="214"/>
      <c r="G9" s="214"/>
      <c r="H9" s="214"/>
      <c r="I9" s="214"/>
    </row>
    <row r="10" spans="1:9" ht="18">
      <c r="A10" s="209" t="s">
        <v>274</v>
      </c>
      <c r="B10" s="209"/>
      <c r="C10" s="209"/>
      <c r="D10" s="209"/>
      <c r="E10" s="209"/>
      <c r="F10" s="209"/>
      <c r="G10" s="209"/>
      <c r="H10" s="209"/>
      <c r="I10" s="209"/>
    </row>
    <row r="11" spans="1:9" ht="18">
      <c r="A11" s="214"/>
      <c r="B11" s="214"/>
      <c r="C11" s="214"/>
      <c r="D11" s="214"/>
      <c r="E11" s="214"/>
      <c r="F11" s="214"/>
      <c r="G11" s="214"/>
      <c r="H11" s="214"/>
      <c r="I11" s="214"/>
    </row>
    <row r="12" spans="1:11" ht="18">
      <c r="A12" s="25" t="s">
        <v>12</v>
      </c>
      <c r="B12" s="5" t="s">
        <v>13</v>
      </c>
      <c r="C12" s="26" t="s">
        <v>14</v>
      </c>
      <c r="D12" s="25" t="s">
        <v>15</v>
      </c>
      <c r="E12" s="26" t="s">
        <v>16</v>
      </c>
      <c r="F12" s="25"/>
      <c r="G12" s="25" t="s">
        <v>17</v>
      </c>
      <c r="H12" s="26" t="s">
        <v>18</v>
      </c>
      <c r="I12" s="25" t="s">
        <v>19</v>
      </c>
      <c r="K12" s="22"/>
    </row>
    <row r="13" spans="1:11" ht="36">
      <c r="A13" s="7" t="s">
        <v>0</v>
      </c>
      <c r="B13" s="7" t="s">
        <v>1</v>
      </c>
      <c r="C13" s="27" t="s">
        <v>2</v>
      </c>
      <c r="D13" s="7" t="s">
        <v>7</v>
      </c>
      <c r="E13" s="27" t="s">
        <v>3</v>
      </c>
      <c r="F13" s="7" t="s">
        <v>22</v>
      </c>
      <c r="G13" s="7" t="s">
        <v>4</v>
      </c>
      <c r="H13" s="27" t="s">
        <v>5</v>
      </c>
      <c r="I13" s="7" t="s">
        <v>6</v>
      </c>
      <c r="K13" s="22"/>
    </row>
    <row r="14" spans="1:9" ht="18">
      <c r="A14" s="11"/>
      <c r="B14" s="11"/>
      <c r="C14" s="28"/>
      <c r="D14" s="11"/>
      <c r="E14" s="28"/>
      <c r="F14" s="11"/>
      <c r="G14" s="11"/>
      <c r="H14" s="29" t="s">
        <v>20</v>
      </c>
      <c r="I14" s="13" t="s">
        <v>21</v>
      </c>
    </row>
    <row r="15" spans="1:9" ht="18">
      <c r="A15" s="145" t="s">
        <v>185</v>
      </c>
      <c r="B15" s="146" t="s">
        <v>186</v>
      </c>
      <c r="C15" s="30">
        <v>3</v>
      </c>
      <c r="D15" s="30" t="s">
        <v>187</v>
      </c>
      <c r="E15" s="30" t="s">
        <v>187</v>
      </c>
      <c r="F15" s="30" t="s">
        <v>188</v>
      </c>
      <c r="G15" s="30">
        <v>106</v>
      </c>
      <c r="H15" s="30">
        <f>C15*G15</f>
        <v>318</v>
      </c>
      <c r="I15" s="32">
        <f>H15/18</f>
        <v>17.666666666666668</v>
      </c>
    </row>
    <row r="16" spans="8:9" ht="18">
      <c r="H16" s="2">
        <f>SUM(H15)</f>
        <v>318</v>
      </c>
      <c r="I16" s="23">
        <f>SUM(I15)</f>
        <v>17.666666666666668</v>
      </c>
    </row>
    <row r="17" spans="1:9" ht="18">
      <c r="A17" s="87"/>
      <c r="B17" s="87"/>
      <c r="C17" s="87"/>
      <c r="D17" s="87"/>
      <c r="E17" s="87"/>
      <c r="F17" s="87"/>
      <c r="G17" s="87"/>
      <c r="H17" s="3"/>
      <c r="I17" s="78"/>
    </row>
    <row r="18" spans="1:9" ht="18">
      <c r="A18" s="87"/>
      <c r="B18" s="87"/>
      <c r="C18" s="87"/>
      <c r="D18" s="87"/>
      <c r="E18" s="87"/>
      <c r="F18" s="87"/>
      <c r="G18" s="87"/>
      <c r="H18" s="3"/>
      <c r="I18" s="78"/>
    </row>
    <row r="20" spans="1:9" ht="18">
      <c r="A20" s="214" t="s">
        <v>10</v>
      </c>
      <c r="B20" s="214"/>
      <c r="C20" s="214"/>
      <c r="D20" s="214"/>
      <c r="E20" s="214"/>
      <c r="F20" s="214"/>
      <c r="G20" s="214"/>
      <c r="H20" s="214"/>
      <c r="I20" s="214"/>
    </row>
    <row r="21" spans="1:9" ht="18">
      <c r="A21" s="209" t="s">
        <v>275</v>
      </c>
      <c r="B21" s="209"/>
      <c r="C21" s="209"/>
      <c r="D21" s="209"/>
      <c r="E21" s="209"/>
      <c r="F21" s="209"/>
      <c r="G21" s="209"/>
      <c r="H21" s="209"/>
      <c r="I21" s="209"/>
    </row>
    <row r="22" spans="1:9" ht="18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ht="18">
      <c r="A23" s="25" t="s">
        <v>12</v>
      </c>
      <c r="B23" s="5" t="s">
        <v>13</v>
      </c>
      <c r="C23" s="26" t="s">
        <v>14</v>
      </c>
      <c r="D23" s="25" t="s">
        <v>15</v>
      </c>
      <c r="E23" s="26" t="s">
        <v>16</v>
      </c>
      <c r="F23" s="25"/>
      <c r="G23" s="25" t="s">
        <v>17</v>
      </c>
      <c r="H23" s="26" t="s">
        <v>18</v>
      </c>
      <c r="I23" s="25" t="s">
        <v>19</v>
      </c>
    </row>
    <row r="24" spans="1:9" ht="36">
      <c r="A24" s="7" t="s">
        <v>0</v>
      </c>
      <c r="B24" s="7" t="s">
        <v>1</v>
      </c>
      <c r="C24" s="27" t="s">
        <v>2</v>
      </c>
      <c r="D24" s="7" t="s">
        <v>7</v>
      </c>
      <c r="E24" s="27" t="s">
        <v>3</v>
      </c>
      <c r="F24" s="7" t="s">
        <v>22</v>
      </c>
      <c r="G24" s="7" t="s">
        <v>4</v>
      </c>
      <c r="H24" s="27" t="s">
        <v>5</v>
      </c>
      <c r="I24" s="7" t="s">
        <v>6</v>
      </c>
    </row>
    <row r="25" spans="1:9" ht="18">
      <c r="A25" s="11"/>
      <c r="B25" s="11"/>
      <c r="C25" s="28"/>
      <c r="D25" s="11"/>
      <c r="E25" s="28"/>
      <c r="F25" s="11"/>
      <c r="G25" s="11"/>
      <c r="H25" s="29" t="s">
        <v>20</v>
      </c>
      <c r="I25" s="13" t="s">
        <v>21</v>
      </c>
    </row>
    <row r="26" spans="1:9" ht="18">
      <c r="A26" s="145" t="s">
        <v>185</v>
      </c>
      <c r="B26" s="146" t="s">
        <v>186</v>
      </c>
      <c r="C26" s="30">
        <v>3</v>
      </c>
      <c r="D26" s="30" t="s">
        <v>187</v>
      </c>
      <c r="E26" s="30" t="s">
        <v>187</v>
      </c>
      <c r="F26" s="30" t="s">
        <v>188</v>
      </c>
      <c r="G26" s="30">
        <v>60</v>
      </c>
      <c r="H26" s="30">
        <f>C26*G26</f>
        <v>180</v>
      </c>
      <c r="I26" s="32">
        <f>H26/18</f>
        <v>10</v>
      </c>
    </row>
    <row r="27" spans="8:9" ht="18">
      <c r="H27" s="2">
        <f>SUM(H26)</f>
        <v>180</v>
      </c>
      <c r="I27" s="23">
        <f>SUM(I26)</f>
        <v>10</v>
      </c>
    </row>
  </sheetData>
  <mergeCells count="8">
    <mergeCell ref="A20:I20"/>
    <mergeCell ref="A21:I21"/>
    <mergeCell ref="A22:I22"/>
    <mergeCell ref="A1:I1"/>
    <mergeCell ref="A9:I9"/>
    <mergeCell ref="A10:I10"/>
    <mergeCell ref="A11:I11"/>
    <mergeCell ref="B7:I7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Source</dc:creator>
  <cp:keywords/>
  <dc:description/>
  <cp:lastModifiedBy>Administrator</cp:lastModifiedBy>
  <cp:lastPrinted>2010-03-04T07:09:45Z</cp:lastPrinted>
  <dcterms:created xsi:type="dcterms:W3CDTF">2006-03-27T17:57:47Z</dcterms:created>
  <dcterms:modified xsi:type="dcterms:W3CDTF">2010-03-04T07:42:25Z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